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920" tabRatio="902" activeTab="0"/>
  </bookViews>
  <sheets>
    <sheet name="Quarterly report" sheetId="1" r:id="rId1"/>
  </sheets>
  <definedNames>
    <definedName name="\A">#REF!</definedName>
    <definedName name="\A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APMC">#REF!</definedName>
    <definedName name="APMCE">#REF!</definedName>
    <definedName name="APMCR">#REF!</definedName>
    <definedName name="ASSETS_EMPLOYED">#REF!</definedName>
    <definedName name="azaz">#REF!</definedName>
    <definedName name="CMCM">#REF!</definedName>
    <definedName name="COVER">#REF!</definedName>
    <definedName name="EXRATE">#REF!</definedName>
    <definedName name="PMCWS">#REF!</definedName>
    <definedName name="PMCWSE">#REF!</definedName>
    <definedName name="_xlnm.Print_Area" localSheetId="0">'Quarterly report'!$A$1:$H$264</definedName>
    <definedName name="SCH_10_FUNDFLOW">#REF!</definedName>
    <definedName name="SCH_12_CASHFLOW">#REF!</definedName>
    <definedName name="SCH_16">#REF!</definedName>
    <definedName name="SCH_5A">#REF!</definedName>
    <definedName name="SCH_5A_COLUMN">#REF!</definedName>
    <definedName name="SCH1">#REF!</definedName>
    <definedName name="SCH11A">#REF!</definedName>
    <definedName name="SCH11B">#REF!</definedName>
    <definedName name="SCH11BRD">#REF!</definedName>
    <definedName name="SCH13A">#REF!</definedName>
    <definedName name="SCH13B">#REF!</definedName>
    <definedName name="SCH13BRD">#REF!</definedName>
    <definedName name="SCH2">#REF!</definedName>
    <definedName name="SCH3A">#REF!</definedName>
    <definedName name="SCH3B">#REF!</definedName>
    <definedName name="SCH3BRD">#REF!</definedName>
    <definedName name="SCH3C">#REF!</definedName>
    <definedName name="SCH4A">#REF!</definedName>
    <definedName name="SCH4B">#REF!</definedName>
    <definedName name="SCH4BRD">#REF!</definedName>
    <definedName name="SCH4C">#REF!</definedName>
    <definedName name="SCH4D">#REF!</definedName>
    <definedName name="SCH5">#REF!</definedName>
    <definedName name="SCH6">#REF!</definedName>
    <definedName name="SCH7">#REF!</definedName>
    <definedName name="SCH8">#REF!</definedName>
    <definedName name="SCH8A">#REF!</definedName>
    <definedName name="SCH9">#REF!</definedName>
    <definedName name="SEGA">#REF!</definedName>
    <definedName name="SEGMENT_B">#REF!</definedName>
    <definedName name="SOUTH.CMT_IND.">#REF!</definedName>
    <definedName name="SPMM">#REF!</definedName>
    <definedName name="SPMS">#REF!</definedName>
    <definedName name="SPMSH">#REF!</definedName>
    <definedName name="SPMV">#REF!</definedName>
    <definedName name="SUSB">#REF!</definedName>
    <definedName name="TST">#REF!</definedName>
    <definedName name="WORKINGS">#REF!</definedName>
    <definedName name="zaza">#REF!</definedName>
  </definedNames>
  <calcPr fullCalcOnLoad="1"/>
</workbook>
</file>

<file path=xl/sharedStrings.xml><?xml version="1.0" encoding="utf-8"?>
<sst xmlns="http://schemas.openxmlformats.org/spreadsheetml/2006/main" count="249" uniqueCount="213">
  <si>
    <t>Intangible assets</t>
  </si>
  <si>
    <t>Intangible assets comprise mainly goodwill arising on consolidation.  The final goodwill calculation arising from the acquisition of KCHB Group is pending the finalisation of the fair values of KCHB Group's assets and liabilities as at the date of acquisition on 15 June 1999, expected by the end of the current financial year.</t>
  </si>
  <si>
    <t>Subscription monies pending share allotment</t>
  </si>
  <si>
    <t>The business of the Group was not subject to any seasonal or cyclical factors during the period under review except that the cement industry is closely linked to the growth of the construction sector which is in turn dependent on the growth of the  overall economy.</t>
  </si>
  <si>
    <t xml:space="preserve">This represents proceeds from the 6-for-1 Rights Issue at an issue price of RM0.95 each but pending the allotment of new ordinary shares.  The shares were subsequently allotted in October 1999.  </t>
  </si>
  <si>
    <t>the proposed acquisition by MCSB of the entire cement and related businesses of KCHB through the acquisition of the entire issued and paid-up share capital of KCHB via a Scheme of Arrangement among KCHB shareholders pursuant to Section 176(1) of the Companies Act, 1965 and the proposed transfer of the listing status of KCHB to CMA (“Proposed KCHB Members Scheme"); and</t>
  </si>
  <si>
    <t xml:space="preserve">During the financial quarter under review, MCSB redeemed 113,557 of the 159,200 Redeemable Convertible Participating Preference Shares ("RCPPS") of RM1.00 each issued to its ultimate holding company.  Consequently, an amount of RM113,557, equivalent to the par value of the RCPPS redeemed was transferred from retained profits to the Capital Redemption Reserve.  </t>
  </si>
  <si>
    <t>The Group is Y2k ready and contingency plans are in place to mitigate the impact of potential failure to any of the key systems.</t>
  </si>
  <si>
    <t>INDIVIDUAL PERIOD</t>
  </si>
  <si>
    <t>CUMULATIVE PERIOD</t>
  </si>
  <si>
    <t>One of the subsidiary companies in the Group is currently engaged in a litigation of some RM3.6 million brought by the Employee Provident Fund Board ("EPF") to claim for non-payment of EPF contribution by the subsidiary company for its contract drivers.  After consultation with the company's legal advisors, the management is of the opinion that the subsidiary has a reasonable defence to the suit.  Save for this disclosure, there are no other material litigations currently being engaged by the Group.</t>
  </si>
  <si>
    <t>With the turnaround in the economy and pick-up in construction activities, cement sales have increased in the third quarter.  Sales volume in Peninsular Malaysia during the quarter under review increased by about 11.0% from the preceding quarter.  However, the domestic market remained highly competitive and this had an adverse impact on cement selling prices.  Similarly, profitability in the Group's operations in Singapore had also been affected by severe price-undercutting.</t>
  </si>
  <si>
    <t>With the recovery in the Malaysian economy, cement demand is also beginning to show signs of a recovery but selling prices in the domestic market remain extremely competitive.  The export sector will remain a key aspect of the business for the year to maintain the plants at a high level of capacity utilisation.  The integration of the enlarged operations following the recent acquisitions is continuing well but the major impact on profit would not be realised until year 2000.  As announced in the mid-year, 1999 will remain a difficult year for the Group.</t>
  </si>
  <si>
    <t xml:space="preserve">In the Abridged Prospectus dated 16 August 1999 for the 6-for-1 Rights Issue, the Directors forecast that, in the absence of unforeseen circumstances, the consolidated profit after taxation and minority interests of the Group for the financial year ending 31 December 1999 will be RM12.223 million.  </t>
  </si>
  <si>
    <t>Quarterly Report on Consolidated Results for the Financial period ended 30 September 1999</t>
  </si>
  <si>
    <t>The figures have not been audited.</t>
  </si>
  <si>
    <t>4(a)</t>
  </si>
  <si>
    <t>Dividend per share (sen)</t>
  </si>
  <si>
    <t>Dividend description</t>
  </si>
  <si>
    <t xml:space="preserve">-      </t>
  </si>
  <si>
    <t>As at end of current quarter</t>
  </si>
  <si>
    <t>As at end of preceding financial year end</t>
  </si>
  <si>
    <t>Less Interest on borrowings</t>
  </si>
  <si>
    <t>Less Depreciation and amortisation</t>
  </si>
  <si>
    <t>Share in the results of associated companies</t>
  </si>
  <si>
    <t>Capital Redemption Reserve of a subsidiary company</t>
  </si>
  <si>
    <t>Retained Profits</t>
  </si>
  <si>
    <t>The Group does not have any financial instruments with off balance sheet risk as at the date of this report.</t>
  </si>
  <si>
    <t>Share Premium from the issuance of Redeemable Convertible Participating Preference Shares by a subsidiary company</t>
  </si>
  <si>
    <t>Short-term loans</t>
  </si>
  <si>
    <t xml:space="preserve">There were no other issuance and repayment of debt and equity securities, share buy-backs, share cancellations, shares  held as treasury shares and resale of treasury shares during the financial year to date. </t>
  </si>
  <si>
    <t>Long-term loans</t>
  </si>
  <si>
    <t>US$ Term loan</t>
  </si>
  <si>
    <t>Subsequent to the third financial quarter, the Company's issued and paid-up ordinary share capital increased from RM206,689,654 to RM1,446,827,578 following completion of the 6-for-1 Rights Issue in October 1999.</t>
  </si>
  <si>
    <t>Unsecured:</t>
  </si>
  <si>
    <t>Secured:</t>
  </si>
  <si>
    <t>Foreign currency denominated (Secured)</t>
  </si>
  <si>
    <t>On 3 November 1999, MCSB, KCHB, United Engineers (Malaysia) Berhad (“UEM”) and Central Malaysian Assets Sdn Bhd (“CMA”) entered into a Reconstruction Agreement involving, amongst others, the following inter-conditional transactions: -</t>
  </si>
  <si>
    <t>Included in minority interests is a provision for preference dividend made in respect of the RCPPS issued by MCSB to Blue Circle Industries PLC.</t>
  </si>
  <si>
    <t>31/12/1998</t>
  </si>
  <si>
    <t>Profit/(Loss) Before Taxation</t>
  </si>
  <si>
    <t>borrowings, depreciation and amortisation,</t>
  </si>
  <si>
    <t>Analysis of the Group's segmental turnover and results are as follows:-</t>
  </si>
  <si>
    <t>Reserves:</t>
  </si>
  <si>
    <t>30/9/1999</t>
  </si>
  <si>
    <t>Share Capital - Ordinary shares of RM0.50 each</t>
  </si>
  <si>
    <t>The quarterly financial statements have been prepared using the same accounting policies and methods of computation as compared with the most recent annual financial statements.</t>
  </si>
  <si>
    <t>Dividend payable</t>
  </si>
  <si>
    <t>Stocks</t>
  </si>
  <si>
    <t>Term loans</t>
  </si>
  <si>
    <t>Commercial papers</t>
  </si>
  <si>
    <t>RM'000</t>
  </si>
  <si>
    <t>CONSOLIDATED INCOME STATEMENT</t>
  </si>
  <si>
    <t>Current Year</t>
  </si>
  <si>
    <t>Quarter</t>
  </si>
  <si>
    <t>To Date</t>
  </si>
  <si>
    <t>1 (a)</t>
  </si>
  <si>
    <t>Investment income</t>
  </si>
  <si>
    <t>Other income including interest income</t>
  </si>
  <si>
    <t>2 (a)</t>
  </si>
  <si>
    <t>Operating profit/(loss) before interest on</t>
  </si>
  <si>
    <t>exceptional items, income tax, minority</t>
  </si>
  <si>
    <t>interests and extraordinary items</t>
  </si>
  <si>
    <t>(d)</t>
  </si>
  <si>
    <t xml:space="preserve">Exceptional items </t>
  </si>
  <si>
    <t>(e)</t>
  </si>
  <si>
    <t>Operating profit/(loss) after interest on</t>
  </si>
  <si>
    <t>exceptional items but before income tax,</t>
  </si>
  <si>
    <t>minority interests and extraordinary items</t>
  </si>
  <si>
    <t>(f)</t>
  </si>
  <si>
    <t>(g)</t>
  </si>
  <si>
    <t xml:space="preserve">Profit/(loss) before taxation, minority </t>
  </si>
  <si>
    <t>(h)</t>
  </si>
  <si>
    <t>(i)</t>
  </si>
  <si>
    <t xml:space="preserve"> (i) Profit/(loss) after taxation before </t>
  </si>
  <si>
    <t xml:space="preserve">      deducting minority interests</t>
  </si>
  <si>
    <t>(j)</t>
  </si>
  <si>
    <t>Profit/(loss) after taxation attributable to</t>
  </si>
  <si>
    <t>(k)</t>
  </si>
  <si>
    <t xml:space="preserve"> (i)   Extraordinary items</t>
  </si>
  <si>
    <t xml:space="preserve"> (ii)  Less minority interests</t>
  </si>
  <si>
    <t xml:space="preserve"> (iii) Extraordinary items attributable to</t>
  </si>
  <si>
    <t>(l)</t>
  </si>
  <si>
    <t xml:space="preserve">Profit/(loss) after taxation and extraordinary </t>
  </si>
  <si>
    <t>3 (a)</t>
  </si>
  <si>
    <t xml:space="preserve">deducting any provision for preference </t>
  </si>
  <si>
    <t>dividends, if any:-</t>
  </si>
  <si>
    <t>CONSOLIDATED BALANCE SHEET</t>
  </si>
  <si>
    <t>As at End of</t>
  </si>
  <si>
    <t>As at Preceding</t>
  </si>
  <si>
    <t>Current</t>
  </si>
  <si>
    <t xml:space="preserve">Financial </t>
  </si>
  <si>
    <t>Year End</t>
  </si>
  <si>
    <t>Investment in Associated Companies</t>
  </si>
  <si>
    <t>Long Term Investments</t>
  </si>
  <si>
    <t>Intangible Assets</t>
  </si>
  <si>
    <t xml:space="preserve">Current Assets </t>
  </si>
  <si>
    <t>Trade Debtors</t>
  </si>
  <si>
    <t>Short Term Investments</t>
  </si>
  <si>
    <t>Cash</t>
  </si>
  <si>
    <t>Short Term Borrowings</t>
  </si>
  <si>
    <t>Trade Creditors</t>
  </si>
  <si>
    <t>Other Creditors</t>
  </si>
  <si>
    <t>Provision for Taxation</t>
  </si>
  <si>
    <t>Shareholders' Funds</t>
  </si>
  <si>
    <t>Revaluation Reserve</t>
  </si>
  <si>
    <t>Capital Reserve</t>
  </si>
  <si>
    <t>Total Reserves</t>
  </si>
  <si>
    <t>Minority Interests</t>
  </si>
  <si>
    <t>Long Term Borrowings</t>
  </si>
  <si>
    <t>Other Long Term Liabilities</t>
  </si>
  <si>
    <t>NOTES</t>
  </si>
  <si>
    <t>Accounting Policies</t>
  </si>
  <si>
    <t>Exceptional Items</t>
  </si>
  <si>
    <t>There was no exceptional item in the quarterly financial statement under review.</t>
  </si>
  <si>
    <t>Extraordinary Items</t>
  </si>
  <si>
    <t>There was no extraordinary item in the quarterly financial statement under review.</t>
  </si>
  <si>
    <t>Earnings/(loss) per share based on 2 (j) above after</t>
  </si>
  <si>
    <t>Taxation comprises:-</t>
  </si>
  <si>
    <t xml:space="preserve"> - current taxation</t>
  </si>
  <si>
    <t xml:space="preserve"> - deferred taxation</t>
  </si>
  <si>
    <t xml:space="preserve"> - associated companies</t>
  </si>
  <si>
    <t xml:space="preserve"> - in respect of prior years</t>
  </si>
  <si>
    <t>Pre-acquisition Profits</t>
  </si>
  <si>
    <t>Profit on sale of Investments and/or Properties</t>
  </si>
  <si>
    <t>Quoted Securities</t>
  </si>
  <si>
    <t>At cost</t>
  </si>
  <si>
    <t>Provision for diminution in value</t>
  </si>
  <si>
    <t>At book value</t>
  </si>
  <si>
    <t>Changes in Group/Capital Structure</t>
  </si>
  <si>
    <t xml:space="preserve">Status of Corporate Proposals </t>
  </si>
  <si>
    <t>Seasonal or Cyclical Factors</t>
  </si>
  <si>
    <t>Capital Issues and Dealings in Own Shares</t>
  </si>
  <si>
    <t>Fixed rate bonds</t>
  </si>
  <si>
    <t>Floating rate notes</t>
  </si>
  <si>
    <t>Syndicated term loan</t>
  </si>
  <si>
    <t>Bank overdrafts</t>
  </si>
  <si>
    <t>Bankers acceptances</t>
  </si>
  <si>
    <t>Revolving credits</t>
  </si>
  <si>
    <t>Short-term loans - Total</t>
  </si>
  <si>
    <t xml:space="preserve">Contingent Liabilities </t>
  </si>
  <si>
    <t>Off Balance Sheet Financial Instruments</t>
  </si>
  <si>
    <t>Material Litigation</t>
  </si>
  <si>
    <t>Review of Performance</t>
  </si>
  <si>
    <t>Prospects for the Current Financial Year</t>
  </si>
  <si>
    <t>Dividend</t>
  </si>
  <si>
    <t>Long-term loans - Total</t>
  </si>
  <si>
    <t>Cumulative financial year to date</t>
  </si>
  <si>
    <t>Exchange equalisation reserve</t>
  </si>
  <si>
    <t>Taxation</t>
  </si>
  <si>
    <t>(a)</t>
  </si>
  <si>
    <t>(b)</t>
  </si>
  <si>
    <t>(c)</t>
  </si>
  <si>
    <t>Current Liabilities</t>
  </si>
  <si>
    <t>Term Loans</t>
  </si>
  <si>
    <t>Year 2000 ("Y2k") Readiness</t>
  </si>
  <si>
    <t>In conjunction with the above, CMA, UEM and Kualiti Alam Holdings Sdn Bhd (“KAH”) have also on 3 November 1999 entered into a Share Purchase Agreement for the following transactions (collectively known as “Proposed Assets Acquisition”) :-</t>
  </si>
  <si>
    <t>The Reconstruction Agreement and the Share Purchase Agreement are inter-conditional.  The Proposed KCHB Members Scheme, Proposed CMA Disposal, Proposed Assets Acquisition and Proposed UEM Offer are collectively referred to as the “Proposals”.</t>
  </si>
  <si>
    <t>The Proposals will enable KCHB to transfer its listing status to CMA and will also enable MCB to consolidate the KCHB Group under MCB and to realise its share of the listing premium of KCHB.</t>
  </si>
  <si>
    <t>The Proposals are subject to the approval of the relevant authorities, including the Securities Commission, Foreign Investment Committee and Ministry of  International Trade and Industry.</t>
  </si>
  <si>
    <t xml:space="preserve">(i) </t>
  </si>
  <si>
    <t>(ii)</t>
  </si>
  <si>
    <t>Minority interests</t>
  </si>
  <si>
    <t xml:space="preserve"> (ii) Less minority interests</t>
  </si>
  <si>
    <t>Commerce International Merchant Bankers Berhad, who has been appointed as the adviser to MCB and KCHB for the Proposals, will submit an application in respect of the Proposals to the relevant authorities within 3 months from 4 November 1999.</t>
  </si>
  <si>
    <t xml:space="preserve"> Secured:</t>
  </si>
  <si>
    <t>Segmental Information</t>
  </si>
  <si>
    <t>Total Group borrowings as at 30 September 1999:-</t>
  </si>
  <si>
    <t>Net tangible assets per share (RM)</t>
  </si>
  <si>
    <t xml:space="preserve">At market value </t>
  </si>
  <si>
    <t xml:space="preserve">RM'000  </t>
  </si>
  <si>
    <t>Group Borrowings</t>
  </si>
  <si>
    <t>As this is the first quarterly report announced by the Group, there is no comparative preceding quarter's profit before tax.</t>
  </si>
  <si>
    <t xml:space="preserve">  (i)  Basic (based on 413,379,308 ordinary shares) (sen)</t>
  </si>
  <si>
    <t>Net Current Assets/(Liabilities)</t>
  </si>
  <si>
    <t>Pursuant to Section 6, Part II of the Malaysian Code on Take-overs and Mergers, 1998, UEM will undertake an unconditional mandatory take-over offer for the remaining shares in CMA not held by UEM after the Proposed CMA Disposal and Proposed ELITE Acquisition (“Proposed UEM Offer”).</t>
  </si>
  <si>
    <t>the proposed disposal by MCSB of the Renounceable Letter of Allotment (“RAL”) for 275,916,491 new ordinary shares of RM1.00 each in CMA to UEM (“Proposed CMA Disposal”).</t>
  </si>
  <si>
    <t>the proposed acquisition by CMA from UEM of the entire equity interest in Expressway Lingkaran Tengah Sdn Bhd (“ELITE”) and the novation by UEM to CMA of the redeemable convertible subordinated loan made by UEM to ELITE for a total consideration of RM988,162,000 consisting of cash and new CMA shares (“Proposed ELITE Acquisition”).</t>
  </si>
  <si>
    <t xml:space="preserve"> the proposed acquisition by CMA from KAH of the entire equity interest in Kualiti Alam Sdn Bhd (“KASB”) and convertible unsecured loan stocks of KASB for cash consideration of RM280,860,000.</t>
  </si>
  <si>
    <t>Malaysia</t>
  </si>
  <si>
    <t>Comparison with preceding quarter's profit before taxation</t>
  </si>
  <si>
    <t>Analysis By Activity:</t>
  </si>
  <si>
    <t>Analysis By Geographical Location:</t>
  </si>
  <si>
    <t>Profit Forecast and Profit Guarantee</t>
  </si>
  <si>
    <t xml:space="preserve">MALAYAN CEMENT BERHAD ("The Company") </t>
  </si>
  <si>
    <t>and its subsidiary companies ("The Group")</t>
  </si>
  <si>
    <t xml:space="preserve">        members of the Company</t>
  </si>
  <si>
    <t>items attributable to members of the Company</t>
  </si>
  <si>
    <t>members of the Company</t>
  </si>
  <si>
    <t xml:space="preserve">  (ii) Fully diluted (based on 413,379,308 ordinary shares) (sen)</t>
  </si>
  <si>
    <t>Turnover</t>
  </si>
  <si>
    <t>Note</t>
  </si>
  <si>
    <t>Cement Manufacture</t>
  </si>
  <si>
    <t>Trading</t>
  </si>
  <si>
    <t>Readymix Concrete</t>
  </si>
  <si>
    <t xml:space="preserve">Investment &amp; Others </t>
  </si>
  <si>
    <t>Less: Inter-company sales</t>
  </si>
  <si>
    <t xml:space="preserve">Singapore </t>
  </si>
  <si>
    <t xml:space="preserve">Vietnam </t>
  </si>
  <si>
    <t>Fixed Assets</t>
  </si>
  <si>
    <t>Others</t>
  </si>
  <si>
    <t xml:space="preserve">For the financial quarter under review, your Directors are not recommending any payment of dividend.  </t>
  </si>
  <si>
    <t>There were no contingent liabilities outstanding as at the date of this report.</t>
  </si>
  <si>
    <t>There were no sale of investments or properties for the financial period ended 30 September 1999.</t>
  </si>
  <si>
    <t>There were no pre-acquisition profits or losses for the financial period ended 30 September 1999.</t>
  </si>
  <si>
    <t>Following the closing of the Mandatory Take-Over Offer on 27 September 1999 for the remaining ordinary shares of KCHB not then held by MCSB, MCSB had increased its equity interest in KCHB from 65.7% to 77.1% for a total purchase consideration of approximately RM122.0 million.</t>
  </si>
  <si>
    <t>Included in short term investments of the Group are investments in quoted securities:-</t>
  </si>
  <si>
    <t xml:space="preserve">RM'000 </t>
  </si>
  <si>
    <t xml:space="preserve"> </t>
  </si>
  <si>
    <t>Remark:</t>
  </si>
  <si>
    <t xml:space="preserve">The net tangible assets per share as at 30 September 1999 would increase to RM0.70 per share assuming that the 6-for-1 Rights Issue exercise is completed and the additional Rights Shares are allotted. </t>
  </si>
  <si>
    <t>During the financial period ended 30 September 1999, M-Cement Sdn Bhd ("MCSB"), a wholly-owned subsidiary company of the Company, acquired 77.1% equity interests in the ordinary shares of Kedah Cement Holdings Berhad ("KCHB"), a quoted security on the Kuala Lumpur Stock Exchange for a total purchase consideration of approximately RM834.4 million.  Following the acquisition, KCHB became a subsidiary company of Malayan Cement Berhad.</t>
  </si>
  <si>
    <t>The net tangible assets per share as at 30 September 1999 would increase to RM0.70 per share assuming that the 6-for-1 Rights Issue exercise is completed and the additional Rights Shares are allotted.</t>
  </si>
</sst>
</file>

<file path=xl/styles.xml><?xml version="1.0" encoding="utf-8"?>
<styleSheet xmlns="http://schemas.openxmlformats.org/spreadsheetml/2006/main">
  <numFmts count="1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00_)"/>
    <numFmt numFmtId="185" formatCode="0.00_)"/>
    <numFmt numFmtId="186" formatCode="0.0000_)"/>
    <numFmt numFmtId="187" formatCode="dd\-mmm\-yy_)"/>
    <numFmt numFmtId="188" formatCode="#,##0.0000_);\(#,##0.0000\)"/>
    <numFmt numFmtId="189" formatCode="#,##0.000_);\(#,##0.000\)"/>
    <numFmt numFmtId="190" formatCode="0.0000000_)"/>
    <numFmt numFmtId="191" formatCode="0.000%"/>
    <numFmt numFmtId="192" formatCode="0_)"/>
    <numFmt numFmtId="193" formatCode="0.0_)"/>
    <numFmt numFmtId="194" formatCode="0.0%"/>
    <numFmt numFmtId="195" formatCode="#,##0.00000_);\(#,##0.00000\)"/>
    <numFmt numFmtId="196" formatCode="_-* #,##0.0_-;\-* #,##0.0_-;_-* &quot;-&quot;??_-;_-@_-"/>
    <numFmt numFmtId="197" formatCode="_-* #,##0_-;\-* #,##0_-;_-* &quot;-&quot;??_-;_-@_-"/>
    <numFmt numFmtId="198" formatCode="#,##0.0_);\(#,##0.0\)"/>
    <numFmt numFmtId="199" formatCode="[$SGD]\ #,##0"/>
    <numFmt numFmtId="200" formatCode="[$USD]\ #,##0"/>
    <numFmt numFmtId="201" formatCode="0.0000"/>
    <numFmt numFmtId="202" formatCode="#,##0.0;\-#,##0.0"/>
    <numFmt numFmtId="203" formatCode="#,##0.000;\-#,##0.000"/>
    <numFmt numFmtId="204" formatCode="_(* #,##0.0_);_(* \(#,##0.0\);_(* &quot;-&quot;??_);_(@_)"/>
    <numFmt numFmtId="205" formatCode="_(* #,##0_);_(* \(#,##0\);_(* &quot;-&quot;??_);_(@_)"/>
    <numFmt numFmtId="206" formatCode="_(* #,##0.0_);_(* \(#,##0.0\);_(* &quot;-&quot;?_);_(@_)"/>
    <numFmt numFmtId="207" formatCode="_(* #,##0.0_);_(* \(#,##0.0\);_(* &quot;-&quot;_);_(@_)"/>
    <numFmt numFmtId="208" formatCode="_(* #,##0.00_);_(* \(#,##0.00\);_(* &quot;-&quot;_);_(@_)"/>
    <numFmt numFmtId="209" formatCode="_(* #,##0.000_);_(* \(#,##0.000\);_(* &quot;-&quot;_);_(@_)"/>
    <numFmt numFmtId="210" formatCode="0.0"/>
    <numFmt numFmtId="211" formatCode="_(* #,##0.0000_);_(* \(#,##0.0000\);_(* &quot;-&quot;_);_(@_)"/>
    <numFmt numFmtId="212" formatCode="_(* #,##0.000_);_(* \(#,##0.000\);_(* &quot;-&quot;??_);_(@_)"/>
    <numFmt numFmtId="213" formatCode="&quot;*&quot;#,##0_);\(#,##0\)"/>
    <numFmt numFmtId="214" formatCode="&quot;*&quot;#,##0_);&quot;*&quot;\(#,##0\)"/>
    <numFmt numFmtId="215" formatCode="_-* #,##0.000_-;\-* #,##0.000_-;_-* &quot;-&quot;??_-;_-@_-"/>
    <numFmt numFmtId="216" formatCode="&quot;*&quot;#,##0"/>
    <numFmt numFmtId="217" formatCode="_-* #,##0_-;\-* #,##0_-;_-* &quot;-&quot;??_-;_-@_-&quot;w1&quot;"/>
    <numFmt numFmtId="218" formatCode="&quot;W1&quot;_-* #,##0_-;\-* #,##0_-;_-* &quot;-&quot;??_-;_-@_-"/>
    <numFmt numFmtId="219" formatCode="&quot;(W1)&quot;_-* #,##0_-;\-* #,##0_-;_-* &quot;-&quot;??_-;_-@_-"/>
    <numFmt numFmtId="220" formatCode="&quot;(W2)&quot;_-* #,##0_-;\-* #,##0_-;_-* &quot;-&quot;??_-;_-@_-"/>
    <numFmt numFmtId="221" formatCode="&quot;(W3)&quot;_(* #,##0_);_(* \(#,##0\);_(* &quot;-&quot;_);_(@_)"/>
    <numFmt numFmtId="222" formatCode="&quot;(W4)&quot;_(* #,##0_);_(* \(#,##0\);_(* &quot;-&quot;??_);_(@_)"/>
    <numFmt numFmtId="223" formatCode="&quot;(W5)&quot;_(* #,##0_);_(* \(#,##0\);_(* &quot;-&quot;_);_(@_)"/>
    <numFmt numFmtId="224" formatCode="0.0000%"/>
    <numFmt numFmtId="225" formatCode="0.000"/>
    <numFmt numFmtId="226" formatCode="_(* #,##0.0000_);_(* \(#,##0.0000\);_(* &quot;-&quot;??_);_(@_)"/>
    <numFmt numFmtId="227" formatCode="&quot;S$&quot;#,##0;\-#,##0"/>
    <numFmt numFmtId="228" formatCode="_-* #,##0.000_-;\-* #,##0.000_-;_-* &quot;-&quot;???_-;_-@_-"/>
    <numFmt numFmtId="229" formatCode="_-* #,##0.0000_-;\-* #,##0.0000_-;_-* &quot;-&quot;??_-;_-@_-"/>
    <numFmt numFmtId="230" formatCode="_-* #,##0.00000_-;\-* #,##0.00000_-;_-* &quot;-&quot;??_-;_-@_-"/>
    <numFmt numFmtId="231" formatCode="_-* #,##0.000000_-;\-* #,##0.000000_-;_-* &quot;-&quot;??_-;_-@_-"/>
    <numFmt numFmtId="232" formatCode="_-* #,##0.0000000_-;\-* #,##0.0000000_-;_-* &quot;-&quot;??_-;_-@_-"/>
    <numFmt numFmtId="233" formatCode="_-* #,##0.00000000_-;\-* #,##0.00000000_-;_-* &quot;-&quot;??_-;_-@_-"/>
    <numFmt numFmtId="234" formatCode="_-* #,##0.000000000_-;\-* #,##0.000000000_-;_-* &quot;-&quot;??_-;_-@_-"/>
    <numFmt numFmtId="235" formatCode="_(* #,##0.000000000_);_(* \(#,##0.000000000\);_(* &quot;-&quot;?????????_);_(@_)"/>
    <numFmt numFmtId="236" formatCode="_(* #,##0.0000_);_(* \(#,##0.0000\);_(* &quot;-&quot;????_);_(@_)"/>
    <numFmt numFmtId="237" formatCode="[$SGD]\ #,##0.00_);\([$SGD]\ #,##0.00\)"/>
    <numFmt numFmtId="238" formatCode="_(* #,##0.00000_);_(* \(#,##0.00000\);_(* &quot;-&quot;?????_);_(@_)"/>
    <numFmt numFmtId="239" formatCode="_-* #,##0.0_-;\-* #,##0.0_-;_-* &quot;-&quot;?_-;_-@_-"/>
    <numFmt numFmtId="240" formatCode="[$S$]\ #,##0.00"/>
    <numFmt numFmtId="241" formatCode="&quot;$&quot;#,##0.00"/>
    <numFmt numFmtId="242" formatCode="[$S$]\ #,##0.0"/>
    <numFmt numFmtId="243" formatCode="[$S$]\ #,##0"/>
    <numFmt numFmtId="244" formatCode="&quot;$&quot;#,##0.0"/>
    <numFmt numFmtId="245" formatCode="_ * #,##0_ ;_ * \-#,##0_ ;_ * &quot;-&quot;??_ ;_ @_ "/>
    <numFmt numFmtId="246" formatCode="_ * #,##0_ ;_ * \-#,##0_ ;_ * &quot;-&quot;_ ;_ @_ "/>
    <numFmt numFmtId="247" formatCode="0.00000%"/>
    <numFmt numFmtId="248" formatCode="_(* #,##0.00000_);_(* \(#,##0.00000\);_(* &quot;-&quot;_);_(@_)"/>
    <numFmt numFmtId="249" formatCode="_(* #,##0.000000_);_(* \(#,##0.000000\);_(* &quot;-&quot;_);_(@_)"/>
    <numFmt numFmtId="250" formatCode="#,##0.000000_);\(#,##0.000000\)"/>
    <numFmt numFmtId="251" formatCode="#,##0.0000000_);\(#,##0.0000000\)"/>
    <numFmt numFmtId="252" formatCode="0_);\(0\)"/>
    <numFmt numFmtId="253" formatCode="0.00;[Red]0.00"/>
    <numFmt numFmtId="254" formatCode="0.0;[Red]0.0"/>
    <numFmt numFmtId="255" formatCode="0;[Red]0"/>
    <numFmt numFmtId="256" formatCode="&quot;S$&quot;#,##0_);\(#,##0\)"/>
    <numFmt numFmtId="257" formatCode="#,##0.0_);[Red]\(#,##0.0\)"/>
    <numFmt numFmtId="258" formatCode="#,##0.000_);[Red]\(#,##0.000\)"/>
    <numFmt numFmtId="259" formatCode="#,##0.0000_);[Red]\(#,##0.0000\)"/>
    <numFmt numFmtId="260" formatCode="_(* #,##0.00000_);_(* \(#,##0.00000\);_(* &quot;-&quot;??_);_(@_)"/>
  </numFmts>
  <fonts count="9">
    <font>
      <sz val="10"/>
      <name val="DUTCH"/>
      <family val="0"/>
    </font>
    <font>
      <sz val="11"/>
      <name val="Arial"/>
      <family val="0"/>
    </font>
    <font>
      <sz val="10"/>
      <name val="CG Times"/>
      <family val="1"/>
    </font>
    <font>
      <b/>
      <sz val="12"/>
      <name val="CG Times"/>
      <family val="1"/>
    </font>
    <font>
      <u val="single"/>
      <sz val="10"/>
      <name val="CG Times"/>
      <family val="1"/>
    </font>
    <font>
      <b/>
      <sz val="11"/>
      <name val="CG Times"/>
      <family val="1"/>
    </font>
    <font>
      <sz val="11"/>
      <name val="CG Times"/>
      <family val="1"/>
    </font>
    <font>
      <sz val="12"/>
      <name val="CG Times"/>
      <family val="1"/>
    </font>
    <font>
      <u val="single"/>
      <sz val="12"/>
      <name val="CG Times"/>
      <family val="1"/>
    </font>
  </fonts>
  <fills count="2">
    <fill>
      <patternFill/>
    </fill>
    <fill>
      <patternFill patternType="gray125"/>
    </fill>
  </fills>
  <borders count="10">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double"/>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04">
    <xf numFmtId="0" fontId="0" fillId="0" borderId="0" xfId="0" applyAlignment="1">
      <alignment/>
    </xf>
    <xf numFmtId="0" fontId="2" fillId="0" borderId="0" xfId="0" applyFont="1" applyAlignment="1">
      <alignment/>
    </xf>
    <xf numFmtId="37" fontId="2" fillId="0" borderId="0" xfId="0" applyNumberFormat="1" applyFont="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7" fillId="0" borderId="0" xfId="0" applyFont="1" applyAlignment="1">
      <alignment horizontal="left"/>
    </xf>
    <xf numFmtId="38" fontId="2" fillId="0" borderId="0" xfId="0" applyNumberFormat="1" applyFont="1" applyAlignment="1">
      <alignment/>
    </xf>
    <xf numFmtId="40" fontId="2" fillId="0" borderId="0" xfId="0" applyNumberFormat="1" applyFont="1" applyAlignment="1">
      <alignment/>
    </xf>
    <xf numFmtId="0" fontId="4" fillId="0" borderId="0" xfId="0" applyFont="1" applyAlignment="1">
      <alignment horizontal="left"/>
    </xf>
    <xf numFmtId="0" fontId="3" fillId="0" borderId="0" xfId="0" applyFont="1" applyAlignment="1">
      <alignment/>
    </xf>
    <xf numFmtId="0" fontId="6" fillId="0" borderId="0" xfId="0" applyFont="1" applyAlignment="1">
      <alignment horizontal="justify" vertical="top" wrapText="1"/>
    </xf>
    <xf numFmtId="38" fontId="6" fillId="0" borderId="0" xfId="0" applyNumberFormat="1" applyFont="1" applyAlignment="1">
      <alignment horizontal="right"/>
    </xf>
    <xf numFmtId="37" fontId="6" fillId="0" borderId="0" xfId="0" applyNumberFormat="1" applyFont="1" applyAlignment="1">
      <alignment/>
    </xf>
    <xf numFmtId="0" fontId="6" fillId="0" borderId="0" xfId="0" applyFont="1" applyBorder="1" applyAlignment="1">
      <alignment horizontal="justify" vertical="top" wrapText="1"/>
    </xf>
    <xf numFmtId="0" fontId="7" fillId="0" borderId="0" xfId="0" applyFont="1" applyAlignment="1">
      <alignment horizontal="justify" vertical="top" wrapText="1"/>
    </xf>
    <xf numFmtId="0" fontId="2" fillId="0" borderId="0" xfId="0" applyFont="1" applyAlignment="1">
      <alignment horizontal="justify" vertical="top" wrapText="1"/>
    </xf>
    <xf numFmtId="0" fontId="7" fillId="0" borderId="0" xfId="0" applyFont="1" applyAlignment="1">
      <alignment/>
    </xf>
    <xf numFmtId="0" fontId="7" fillId="0" borderId="0" xfId="0" applyFont="1" applyAlignment="1">
      <alignment horizontal="center"/>
    </xf>
    <xf numFmtId="0" fontId="3" fillId="0" borderId="0" xfId="0" applyFont="1" applyAlignment="1">
      <alignment horizontal="right" wrapText="1"/>
    </xf>
    <xf numFmtId="0" fontId="3" fillId="0" borderId="0" xfId="0" applyFont="1" applyAlignment="1">
      <alignment horizontal="right"/>
    </xf>
    <xf numFmtId="15" fontId="3" fillId="0" borderId="0" xfId="0" applyNumberFormat="1" applyFont="1" applyAlignment="1">
      <alignment horizontal="right"/>
    </xf>
    <xf numFmtId="0" fontId="7" fillId="0" borderId="0" xfId="0" applyFont="1" applyAlignment="1">
      <alignment horizontal="right"/>
    </xf>
    <xf numFmtId="38" fontId="7" fillId="0" borderId="0" xfId="0" applyNumberFormat="1" applyFont="1" applyAlignment="1">
      <alignment/>
    </xf>
    <xf numFmtId="39" fontId="7" fillId="0" borderId="0" xfId="0" applyNumberFormat="1" applyFont="1" applyAlignment="1">
      <alignment/>
    </xf>
    <xf numFmtId="39" fontId="7" fillId="0" borderId="1" xfId="0" applyNumberFormat="1" applyFont="1" applyBorder="1" applyAlignment="1">
      <alignment/>
    </xf>
    <xf numFmtId="0" fontId="3" fillId="0" borderId="0" xfId="0" applyFont="1" applyAlignment="1" quotePrefix="1">
      <alignment horizontal="right"/>
    </xf>
    <xf numFmtId="0" fontId="8" fillId="0" borderId="0" xfId="0" applyFont="1" applyAlignment="1">
      <alignment/>
    </xf>
    <xf numFmtId="0" fontId="7" fillId="0" borderId="0" xfId="0" applyFont="1" applyAlignment="1">
      <alignment horizontal="left" indent="1"/>
    </xf>
    <xf numFmtId="38" fontId="7" fillId="0" borderId="0" xfId="0" applyNumberFormat="1" applyFont="1" applyBorder="1" applyAlignment="1">
      <alignment/>
    </xf>
    <xf numFmtId="2" fontId="7" fillId="0" borderId="0" xfId="0" applyNumberFormat="1" applyFont="1" applyBorder="1" applyAlignment="1">
      <alignment/>
    </xf>
    <xf numFmtId="37" fontId="7" fillId="0" borderId="0" xfId="0" applyNumberFormat="1" applyFont="1" applyAlignment="1">
      <alignment horizontal="right"/>
    </xf>
    <xf numFmtId="37" fontId="7" fillId="0" borderId="2" xfId="0" applyNumberFormat="1" applyFont="1" applyBorder="1" applyAlignment="1">
      <alignment horizontal="right"/>
    </xf>
    <xf numFmtId="38" fontId="7" fillId="0" borderId="0" xfId="0" applyNumberFormat="1" applyFont="1" applyAlignment="1">
      <alignment horizontal="right"/>
    </xf>
    <xf numFmtId="38" fontId="7" fillId="0" borderId="3" xfId="0" applyNumberFormat="1" applyFont="1" applyBorder="1" applyAlignment="1">
      <alignment horizontal="right"/>
    </xf>
    <xf numFmtId="0" fontId="8" fillId="0" borderId="0" xfId="0" applyFont="1" applyAlignment="1">
      <alignment horizontal="left"/>
    </xf>
    <xf numFmtId="38" fontId="7" fillId="0" borderId="0" xfId="0" applyNumberFormat="1" applyFont="1" applyBorder="1" applyAlignment="1">
      <alignment horizontal="right"/>
    </xf>
    <xf numFmtId="38" fontId="7" fillId="0" borderId="0" xfId="0" applyNumberFormat="1" applyFont="1" applyFill="1" applyAlignment="1">
      <alignment horizontal="right"/>
    </xf>
    <xf numFmtId="38" fontId="7" fillId="0" borderId="2" xfId="0" applyNumberFormat="1" applyFont="1" applyFill="1" applyBorder="1" applyAlignment="1">
      <alignment horizontal="right"/>
    </xf>
    <xf numFmtId="38" fontId="7" fillId="0" borderId="3" xfId="0" applyNumberFormat="1" applyFont="1" applyFill="1" applyBorder="1" applyAlignment="1">
      <alignment horizontal="right"/>
    </xf>
    <xf numFmtId="0" fontId="8" fillId="0" borderId="0" xfId="0" applyFont="1" applyAlignment="1">
      <alignment horizontal="center"/>
    </xf>
    <xf numFmtId="0" fontId="7" fillId="0" borderId="0" xfId="0" applyFont="1" applyAlignment="1">
      <alignment horizontal="right" wrapText="1"/>
    </xf>
    <xf numFmtId="41" fontId="7" fillId="0" borderId="0" xfId="0" applyNumberFormat="1" applyFont="1" applyAlignment="1">
      <alignment/>
    </xf>
    <xf numFmtId="41" fontId="7" fillId="0" borderId="3" xfId="0" applyNumberFormat="1" applyFont="1" applyBorder="1" applyAlignment="1">
      <alignment/>
    </xf>
    <xf numFmtId="0" fontId="8" fillId="0" borderId="0" xfId="0" applyFont="1" applyAlignment="1">
      <alignment horizontal="justify" vertical="top" wrapText="1"/>
    </xf>
    <xf numFmtId="0" fontId="7" fillId="0" borderId="0" xfId="0" applyFont="1" applyAlignment="1">
      <alignment horizontal="left" indent="3"/>
    </xf>
    <xf numFmtId="0" fontId="3" fillId="0" borderId="0" xfId="0" applyFont="1" applyAlignment="1">
      <alignment horizontal="left" indent="3"/>
    </xf>
    <xf numFmtId="38" fontId="7" fillId="0" borderId="4" xfId="0" applyNumberFormat="1" applyFont="1" applyBorder="1" applyAlignment="1">
      <alignment/>
    </xf>
    <xf numFmtId="38" fontId="7" fillId="0" borderId="5" xfId="0" applyNumberFormat="1" applyFont="1" applyBorder="1" applyAlignment="1">
      <alignment/>
    </xf>
    <xf numFmtId="38" fontId="7" fillId="0" borderId="6" xfId="0" applyNumberFormat="1" applyFont="1" applyBorder="1" applyAlignment="1">
      <alignment/>
    </xf>
    <xf numFmtId="37" fontId="7" fillId="0" borderId="7" xfId="0" applyNumberFormat="1" applyFont="1" applyBorder="1" applyAlignment="1">
      <alignment horizontal="right"/>
    </xf>
    <xf numFmtId="14" fontId="3" fillId="0" borderId="0" xfId="0" applyNumberFormat="1" applyFont="1" applyAlignment="1">
      <alignment horizontal="right" wrapText="1"/>
    </xf>
    <xf numFmtId="14" fontId="3" fillId="0" borderId="0" xfId="0" applyNumberFormat="1" applyFont="1" applyAlignment="1" quotePrefix="1">
      <alignment horizontal="right"/>
    </xf>
    <xf numFmtId="38" fontId="7" fillId="0" borderId="1" xfId="0" applyNumberFormat="1" applyFont="1" applyBorder="1" applyAlignment="1">
      <alignment/>
    </xf>
    <xf numFmtId="0" fontId="7" fillId="0" borderId="0" xfId="0" applyFont="1" applyAlignment="1">
      <alignment horizontal="right" vertical="top"/>
    </xf>
    <xf numFmtId="0" fontId="7" fillId="0" borderId="0" xfId="0" applyFont="1" applyBorder="1" applyAlignment="1">
      <alignment horizontal="left" indent="1"/>
    </xf>
    <xf numFmtId="38" fontId="7" fillId="0" borderId="4" xfId="0" applyNumberFormat="1" applyFont="1" applyFill="1" applyBorder="1" applyAlignment="1">
      <alignment horizontal="right"/>
    </xf>
    <xf numFmtId="38" fontId="7" fillId="0" borderId="5" xfId="0" applyNumberFormat="1" applyFont="1" applyFill="1" applyBorder="1" applyAlignment="1">
      <alignment horizontal="right"/>
    </xf>
    <xf numFmtId="38" fontId="7" fillId="0" borderId="5" xfId="0" applyNumberFormat="1" applyFont="1" applyBorder="1" applyAlignment="1">
      <alignment horizontal="right"/>
    </xf>
    <xf numFmtId="38" fontId="7" fillId="0" borderId="6" xfId="0" applyNumberFormat="1" applyFont="1" applyBorder="1" applyAlignment="1">
      <alignment horizontal="right"/>
    </xf>
    <xf numFmtId="38" fontId="7" fillId="0" borderId="6" xfId="0" applyNumberFormat="1" applyFont="1" applyFill="1" applyBorder="1" applyAlignment="1">
      <alignment horizontal="right"/>
    </xf>
    <xf numFmtId="38" fontId="7" fillId="0" borderId="4" xfId="0" applyNumberFormat="1" applyFont="1" applyBorder="1" applyAlignment="1">
      <alignment horizontal="right"/>
    </xf>
    <xf numFmtId="41" fontId="7" fillId="0" borderId="2" xfId="0" applyNumberFormat="1" applyFont="1" applyBorder="1" applyAlignment="1">
      <alignment/>
    </xf>
    <xf numFmtId="38" fontId="7" fillId="0" borderId="0" xfId="0" applyNumberFormat="1" applyFont="1" applyFill="1" applyBorder="1" applyAlignment="1">
      <alignment horizontal="right"/>
    </xf>
    <xf numFmtId="37" fontId="7" fillId="0" borderId="0" xfId="0" applyNumberFormat="1" applyFont="1" applyAlignment="1">
      <alignment/>
    </xf>
    <xf numFmtId="37" fontId="3" fillId="0" borderId="0" xfId="0" applyNumberFormat="1" applyFont="1" applyAlignment="1">
      <alignment/>
    </xf>
    <xf numFmtId="37" fontId="7" fillId="0" borderId="3" xfId="0" applyNumberFormat="1" applyFont="1" applyBorder="1" applyAlignment="1">
      <alignment/>
    </xf>
    <xf numFmtId="37" fontId="7" fillId="0" borderId="0" xfId="0" applyNumberFormat="1" applyFont="1" applyBorder="1" applyAlignment="1">
      <alignment horizontal="left"/>
    </xf>
    <xf numFmtId="37" fontId="3" fillId="0" borderId="2" xfId="0" applyNumberFormat="1" applyFont="1" applyBorder="1" applyAlignment="1">
      <alignment/>
    </xf>
    <xf numFmtId="37" fontId="7" fillId="0" borderId="0" xfId="0" applyNumberFormat="1" applyFont="1" applyAlignment="1">
      <alignment horizontal="left" indent="1"/>
    </xf>
    <xf numFmtId="37" fontId="7" fillId="0" borderId="0" xfId="0" applyNumberFormat="1" applyFont="1" applyAlignment="1">
      <alignment horizontal="center"/>
    </xf>
    <xf numFmtId="37" fontId="7" fillId="0" borderId="4" xfId="0" applyNumberFormat="1" applyFont="1" applyBorder="1" applyAlignment="1">
      <alignment/>
    </xf>
    <xf numFmtId="37" fontId="7" fillId="0" borderId="5" xfId="0" applyNumberFormat="1" applyFont="1" applyBorder="1" applyAlignment="1">
      <alignment/>
    </xf>
    <xf numFmtId="37" fontId="7" fillId="0" borderId="0" xfId="0" applyNumberFormat="1" applyFont="1" applyAlignment="1">
      <alignment horizontal="left" wrapText="1" indent="1"/>
    </xf>
    <xf numFmtId="37" fontId="7" fillId="0" borderId="6" xfId="0" applyNumberFormat="1" applyFont="1" applyBorder="1" applyAlignment="1">
      <alignment/>
    </xf>
    <xf numFmtId="37" fontId="7" fillId="0" borderId="8" xfId="0" applyNumberFormat="1" applyFont="1" applyBorder="1" applyAlignment="1">
      <alignment/>
    </xf>
    <xf numFmtId="37" fontId="7" fillId="0" borderId="2" xfId="0" applyNumberFormat="1" applyFont="1" applyBorder="1" applyAlignment="1">
      <alignment/>
    </xf>
    <xf numFmtId="37" fontId="7" fillId="0" borderId="0" xfId="0" applyNumberFormat="1" applyFont="1" applyBorder="1" applyAlignment="1">
      <alignment/>
    </xf>
    <xf numFmtId="37" fontId="8" fillId="0" borderId="0" xfId="0" applyNumberFormat="1" applyFont="1" applyAlignment="1">
      <alignment/>
    </xf>
    <xf numFmtId="37" fontId="8" fillId="0" borderId="0" xfId="0" applyNumberFormat="1" applyFont="1" applyAlignment="1">
      <alignment horizontal="center"/>
    </xf>
    <xf numFmtId="37" fontId="7" fillId="0" borderId="9" xfId="0" applyNumberFormat="1" applyFont="1" applyBorder="1" applyAlignment="1">
      <alignment/>
    </xf>
    <xf numFmtId="37" fontId="7" fillId="0" borderId="0" xfId="0" applyNumberFormat="1" applyFont="1" applyAlignment="1">
      <alignment horizontal="left" wrapText="1" indent="2"/>
    </xf>
    <xf numFmtId="37" fontId="7" fillId="0" borderId="0" xfId="0" applyNumberFormat="1" applyFont="1" applyAlignment="1">
      <alignment horizontal="left" indent="2"/>
    </xf>
    <xf numFmtId="39" fontId="7" fillId="0" borderId="0" xfId="0" applyNumberFormat="1" applyFont="1" applyBorder="1" applyAlignment="1">
      <alignment/>
    </xf>
    <xf numFmtId="39" fontId="2" fillId="0" borderId="0" xfId="0" applyNumberFormat="1" applyFont="1" applyBorder="1" applyAlignment="1">
      <alignment horizontal="right" wrapText="1"/>
    </xf>
    <xf numFmtId="39" fontId="2" fillId="0" borderId="0" xfId="0" applyNumberFormat="1" applyFont="1" applyAlignment="1">
      <alignment horizontal="right" wrapText="1"/>
    </xf>
    <xf numFmtId="39" fontId="2" fillId="0" borderId="0" xfId="0" applyNumberFormat="1" applyFont="1" applyBorder="1" applyAlignment="1" quotePrefix="1">
      <alignment horizontal="right" wrapText="1"/>
    </xf>
    <xf numFmtId="37" fontId="7" fillId="0" borderId="0" xfId="0" applyNumberFormat="1" applyFont="1" applyBorder="1" applyAlignment="1">
      <alignment horizontal="right"/>
    </xf>
    <xf numFmtId="37" fontId="7" fillId="0" borderId="0" xfId="0" applyNumberFormat="1" applyFont="1" applyAlignment="1">
      <alignment horizontal="right" wrapText="1"/>
    </xf>
    <xf numFmtId="39" fontId="7" fillId="0" borderId="0" xfId="0" applyNumberFormat="1" applyFont="1" applyBorder="1" applyAlignment="1">
      <alignment horizontal="right" wrapText="1"/>
    </xf>
    <xf numFmtId="39" fontId="7" fillId="0" borderId="0" xfId="0" applyNumberFormat="1" applyFont="1" applyAlignment="1">
      <alignment horizontal="right" wrapText="1"/>
    </xf>
    <xf numFmtId="39" fontId="7" fillId="0" borderId="1" xfId="0" applyNumberFormat="1" applyFont="1" applyBorder="1" applyAlignment="1" quotePrefix="1">
      <alignment horizontal="right" wrapText="1"/>
    </xf>
    <xf numFmtId="39" fontId="7" fillId="0" borderId="0" xfId="0" applyNumberFormat="1" applyFont="1" applyBorder="1" applyAlignment="1" quotePrefix="1">
      <alignment horizontal="right" wrapText="1"/>
    </xf>
    <xf numFmtId="39" fontId="7" fillId="0" borderId="1" xfId="0" applyNumberFormat="1" applyFont="1" applyBorder="1" applyAlignment="1">
      <alignment horizontal="right" wrapText="1"/>
    </xf>
    <xf numFmtId="0" fontId="7" fillId="0" borderId="0" xfId="0" applyFont="1" applyBorder="1" applyAlignment="1">
      <alignment horizontal="justify" vertical="center" wrapText="1"/>
    </xf>
    <xf numFmtId="37" fontId="6" fillId="0" borderId="0" xfId="0" applyNumberFormat="1" applyFont="1" applyBorder="1" applyAlignment="1">
      <alignment horizontal="right" vertical="top"/>
    </xf>
    <xf numFmtId="0" fontId="6" fillId="0" borderId="0" xfId="0" applyFont="1" applyAlignment="1">
      <alignment horizontal="right" vertical="top"/>
    </xf>
    <xf numFmtId="0" fontId="6"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1"/>
  <sheetViews>
    <sheetView tabSelected="1" view="pageBreakPreview" zoomScaleSheetLayoutView="100" workbookViewId="0" topLeftCell="A53">
      <selection activeCell="C57" sqref="C57:G57"/>
    </sheetView>
  </sheetViews>
  <sheetFormatPr defaultColWidth="9.00390625" defaultRowHeight="12.75"/>
  <cols>
    <col min="1" max="1" width="6.375" style="1" customWidth="1"/>
    <col min="2" max="2" width="4.125" style="1" customWidth="1"/>
    <col min="3" max="3" width="57.375" style="1" customWidth="1"/>
    <col min="4" max="4" width="7.50390625" style="1" customWidth="1"/>
    <col min="5" max="5" width="18.875" style="1" customWidth="1"/>
    <col min="6" max="6" width="4.875" style="1" customWidth="1"/>
    <col min="7" max="7" width="19.00390625" style="1" customWidth="1"/>
    <col min="8" max="8" width="4.875" style="1" customWidth="1"/>
    <col min="9" max="9" width="17.375" style="1" customWidth="1"/>
    <col min="10" max="16384" width="9.375" style="1" customWidth="1"/>
  </cols>
  <sheetData>
    <row r="1" spans="1:7" ht="15.75">
      <c r="A1" s="13" t="s">
        <v>184</v>
      </c>
      <c r="G1" s="23"/>
    </row>
    <row r="2" ht="15.75">
      <c r="A2" s="13" t="s">
        <v>185</v>
      </c>
    </row>
    <row r="3" ht="14.25">
      <c r="A3" s="4" t="s">
        <v>14</v>
      </c>
    </row>
    <row r="4" ht="15.75">
      <c r="A4" s="20" t="s">
        <v>15</v>
      </c>
    </row>
    <row r="5" spans="1:7" ht="15.75">
      <c r="A5" s="20"/>
      <c r="B5" s="20"/>
      <c r="C5" s="20"/>
      <c r="D5" s="20"/>
      <c r="E5" s="20"/>
      <c r="F5" s="20"/>
      <c r="G5" s="20"/>
    </row>
    <row r="6" spans="1:7" ht="15.75">
      <c r="A6" s="20"/>
      <c r="B6" s="20"/>
      <c r="C6" s="20"/>
      <c r="D6" s="20"/>
      <c r="E6" s="20"/>
      <c r="F6" s="20"/>
      <c r="G6" s="20"/>
    </row>
    <row r="7" spans="1:7" ht="15.75">
      <c r="A7" s="13" t="s">
        <v>52</v>
      </c>
      <c r="B7" s="20"/>
      <c r="C7" s="20"/>
      <c r="D7" s="20"/>
      <c r="E7" s="20"/>
      <c r="F7" s="20"/>
      <c r="G7" s="20"/>
    </row>
    <row r="8" spans="1:8" ht="31.5">
      <c r="A8" s="20"/>
      <c r="B8" s="20"/>
      <c r="C8" s="20"/>
      <c r="D8" s="21"/>
      <c r="E8" s="22" t="s">
        <v>8</v>
      </c>
      <c r="F8" s="21"/>
      <c r="G8" s="22" t="s">
        <v>9</v>
      </c>
      <c r="H8" s="12"/>
    </row>
    <row r="9" spans="1:8" ht="15.75">
      <c r="A9" s="20"/>
      <c r="B9" s="20"/>
      <c r="C9" s="20"/>
      <c r="D9" s="20"/>
      <c r="E9" s="23" t="s">
        <v>53</v>
      </c>
      <c r="F9" s="23"/>
      <c r="G9" s="23" t="s">
        <v>53</v>
      </c>
      <c r="H9" s="7"/>
    </row>
    <row r="10" spans="1:8" ht="15.75">
      <c r="A10" s="20"/>
      <c r="B10" s="20"/>
      <c r="C10" s="20"/>
      <c r="D10" s="20"/>
      <c r="E10" s="23" t="s">
        <v>54</v>
      </c>
      <c r="F10" s="23"/>
      <c r="G10" s="23" t="s">
        <v>55</v>
      </c>
      <c r="H10" s="7"/>
    </row>
    <row r="11" spans="1:8" ht="15.75">
      <c r="A11" s="20"/>
      <c r="B11" s="20"/>
      <c r="C11" s="20"/>
      <c r="D11" s="20"/>
      <c r="E11" s="22" t="s">
        <v>44</v>
      </c>
      <c r="F11" s="22"/>
      <c r="G11" s="54" t="s">
        <v>44</v>
      </c>
      <c r="H11" s="7"/>
    </row>
    <row r="12" spans="1:8" ht="15.75">
      <c r="A12" s="20"/>
      <c r="B12" s="20"/>
      <c r="C12" s="20"/>
      <c r="D12" s="20"/>
      <c r="E12" s="23" t="s">
        <v>51</v>
      </c>
      <c r="F12" s="23"/>
      <c r="G12" s="23" t="s">
        <v>51</v>
      </c>
      <c r="H12" s="7"/>
    </row>
    <row r="13" spans="1:7" ht="15.75">
      <c r="A13" s="20"/>
      <c r="B13" s="20"/>
      <c r="C13" s="20"/>
      <c r="D13" s="20"/>
      <c r="E13" s="20"/>
      <c r="F13" s="20"/>
      <c r="G13" s="20"/>
    </row>
    <row r="14" spans="1:8" ht="15.75">
      <c r="A14" s="25" t="s">
        <v>56</v>
      </c>
      <c r="B14" s="25"/>
      <c r="C14" s="20" t="s">
        <v>190</v>
      </c>
      <c r="D14" s="20"/>
      <c r="E14" s="32">
        <v>404614.9</v>
      </c>
      <c r="F14" s="26"/>
      <c r="G14" s="32">
        <v>1001290.9</v>
      </c>
      <c r="H14" s="10"/>
    </row>
    <row r="15" spans="1:8" ht="15.75">
      <c r="A15" s="25" t="s">
        <v>151</v>
      </c>
      <c r="B15" s="25"/>
      <c r="C15" s="20" t="s">
        <v>57</v>
      </c>
      <c r="D15" s="20"/>
      <c r="E15" s="32">
        <v>0</v>
      </c>
      <c r="F15" s="32"/>
      <c r="G15" s="32">
        <v>0</v>
      </c>
      <c r="H15" s="10"/>
    </row>
    <row r="16" spans="1:8" ht="16.5" thickBot="1">
      <c r="A16" s="25" t="s">
        <v>152</v>
      </c>
      <c r="B16" s="25"/>
      <c r="C16" s="20" t="s">
        <v>58</v>
      </c>
      <c r="D16" s="20"/>
      <c r="E16" s="56">
        <v>11589</v>
      </c>
      <c r="F16" s="32"/>
      <c r="G16" s="56">
        <v>19381</v>
      </c>
      <c r="H16" s="10"/>
    </row>
    <row r="17" spans="1:8" ht="16.5" thickTop="1">
      <c r="A17" s="25"/>
      <c r="B17" s="25"/>
      <c r="C17" s="20"/>
      <c r="D17" s="20"/>
      <c r="E17" s="26"/>
      <c r="F17" s="26"/>
      <c r="G17" s="26"/>
      <c r="H17" s="10"/>
    </row>
    <row r="18" spans="1:7" s="2" customFormat="1" ht="15.75">
      <c r="A18" s="34" t="s">
        <v>59</v>
      </c>
      <c r="B18" s="34"/>
      <c r="C18" s="67" t="s">
        <v>60</v>
      </c>
      <c r="D18" s="67"/>
      <c r="E18" s="67"/>
      <c r="F18" s="67"/>
      <c r="G18" s="67"/>
    </row>
    <row r="19" spans="1:7" s="2" customFormat="1" ht="15.75">
      <c r="A19" s="34"/>
      <c r="B19" s="34"/>
      <c r="C19" s="67" t="s">
        <v>41</v>
      </c>
      <c r="D19" s="67"/>
      <c r="E19" s="67"/>
      <c r="F19" s="67"/>
      <c r="G19" s="67"/>
    </row>
    <row r="20" spans="1:7" s="2" customFormat="1" ht="15.75">
      <c r="A20" s="34"/>
      <c r="B20" s="34"/>
      <c r="C20" s="67" t="s">
        <v>61</v>
      </c>
      <c r="D20" s="67"/>
      <c r="E20" s="67"/>
      <c r="F20" s="67"/>
      <c r="G20" s="67"/>
    </row>
    <row r="21" spans="1:7" s="2" customFormat="1" ht="15.75">
      <c r="A21" s="34"/>
      <c r="B21" s="34"/>
      <c r="C21" s="67" t="s">
        <v>62</v>
      </c>
      <c r="D21" s="67"/>
      <c r="E21" s="68">
        <v>65898.628</v>
      </c>
      <c r="F21" s="68"/>
      <c r="G21" s="68">
        <v>148390.806</v>
      </c>
    </row>
    <row r="22" spans="1:7" s="2" customFormat="1" ht="15.75">
      <c r="A22" s="34" t="s">
        <v>151</v>
      </c>
      <c r="B22" s="34"/>
      <c r="C22" s="70" t="s">
        <v>22</v>
      </c>
      <c r="D22" s="67"/>
      <c r="E22" s="67">
        <v>-28800</v>
      </c>
      <c r="F22" s="67"/>
      <c r="G22" s="67">
        <v>-42507</v>
      </c>
    </row>
    <row r="23" spans="1:7" s="2" customFormat="1" ht="15.75">
      <c r="A23" s="34" t="s">
        <v>152</v>
      </c>
      <c r="B23" s="34"/>
      <c r="C23" s="70" t="s">
        <v>23</v>
      </c>
      <c r="D23" s="67"/>
      <c r="E23" s="67">
        <v>-42654</v>
      </c>
      <c r="F23" s="67"/>
      <c r="G23" s="67">
        <v>-96270</v>
      </c>
    </row>
    <row r="24" spans="1:7" s="2" customFormat="1" ht="15.75">
      <c r="A24" s="34" t="s">
        <v>63</v>
      </c>
      <c r="B24" s="34"/>
      <c r="C24" s="67" t="s">
        <v>64</v>
      </c>
      <c r="D24" s="67"/>
      <c r="E24" s="67">
        <v>0</v>
      </c>
      <c r="F24" s="67"/>
      <c r="G24" s="67">
        <v>0</v>
      </c>
    </row>
    <row r="25" spans="1:7" s="2" customFormat="1" ht="15.75">
      <c r="A25" s="34" t="s">
        <v>65</v>
      </c>
      <c r="B25" s="34"/>
      <c r="C25" s="67" t="s">
        <v>66</v>
      </c>
      <c r="D25" s="67"/>
      <c r="E25" s="69"/>
      <c r="F25" s="67"/>
      <c r="G25" s="69"/>
    </row>
    <row r="26" spans="1:7" s="2" customFormat="1" ht="15.75">
      <c r="A26" s="34"/>
      <c r="B26" s="34"/>
      <c r="C26" s="67" t="s">
        <v>41</v>
      </c>
      <c r="D26" s="67"/>
      <c r="E26" s="67"/>
      <c r="F26" s="67"/>
      <c r="G26" s="67"/>
    </row>
    <row r="27" spans="1:7" s="2" customFormat="1" ht="15.75">
      <c r="A27" s="34"/>
      <c r="B27" s="34"/>
      <c r="C27" s="67" t="s">
        <v>67</v>
      </c>
      <c r="D27" s="67"/>
      <c r="E27" s="67"/>
      <c r="F27" s="67"/>
      <c r="G27" s="67"/>
    </row>
    <row r="28" spans="1:7" s="2" customFormat="1" ht="15.75">
      <c r="A28" s="34"/>
      <c r="B28" s="34"/>
      <c r="C28" s="67" t="s">
        <v>68</v>
      </c>
      <c r="D28" s="67"/>
      <c r="E28" s="68">
        <f>SUM(E21:E24)</f>
        <v>-5555.372000000003</v>
      </c>
      <c r="F28" s="68"/>
      <c r="G28" s="68">
        <f>SUM(G21:G24)</f>
        <v>9613.806000000011</v>
      </c>
    </row>
    <row r="29" spans="1:7" s="2" customFormat="1" ht="15.75">
      <c r="A29" s="34" t="s">
        <v>69</v>
      </c>
      <c r="B29" s="34"/>
      <c r="C29" s="70" t="s">
        <v>24</v>
      </c>
      <c r="D29" s="67"/>
      <c r="E29" s="67">
        <v>-310</v>
      </c>
      <c r="F29" s="67"/>
      <c r="G29" s="67">
        <v>-337</v>
      </c>
    </row>
    <row r="30" spans="1:7" s="2" customFormat="1" ht="15.75">
      <c r="A30" s="34" t="s">
        <v>70</v>
      </c>
      <c r="B30" s="34"/>
      <c r="C30" s="67" t="s">
        <v>71</v>
      </c>
      <c r="D30" s="67"/>
      <c r="E30" s="69"/>
      <c r="F30" s="67"/>
      <c r="G30" s="69"/>
    </row>
    <row r="31" spans="1:7" s="2" customFormat="1" ht="15.75">
      <c r="A31" s="34"/>
      <c r="B31" s="34"/>
      <c r="C31" s="67" t="s">
        <v>62</v>
      </c>
      <c r="D31" s="67"/>
      <c r="E31" s="68">
        <f>E29+E28</f>
        <v>-5865.372000000003</v>
      </c>
      <c r="F31" s="68"/>
      <c r="G31" s="68">
        <f>G29+G28</f>
        <v>9276.806000000011</v>
      </c>
    </row>
    <row r="32" spans="1:7" s="2" customFormat="1" ht="15.75">
      <c r="A32" s="34" t="s">
        <v>72</v>
      </c>
      <c r="B32" s="34"/>
      <c r="C32" s="67" t="s">
        <v>149</v>
      </c>
      <c r="D32" s="67"/>
      <c r="E32" s="67">
        <v>-1211.1160450000002</v>
      </c>
      <c r="F32" s="67"/>
      <c r="G32" s="67">
        <v>-3769.8260450000002</v>
      </c>
    </row>
    <row r="33" spans="1:7" s="2" customFormat="1" ht="15.75">
      <c r="A33" s="34" t="s">
        <v>73</v>
      </c>
      <c r="B33" s="34"/>
      <c r="C33" s="67" t="s">
        <v>74</v>
      </c>
      <c r="D33" s="67"/>
      <c r="E33" s="69"/>
      <c r="F33" s="67"/>
      <c r="G33" s="69"/>
    </row>
    <row r="34" spans="1:7" s="2" customFormat="1" ht="15.75">
      <c r="A34" s="34"/>
      <c r="B34" s="34"/>
      <c r="C34" s="67" t="s">
        <v>75</v>
      </c>
      <c r="D34" s="67"/>
      <c r="E34" s="68">
        <f>E32+E31</f>
        <v>-7076.488045000004</v>
      </c>
      <c r="F34" s="68"/>
      <c r="G34" s="68">
        <f>G32+G31</f>
        <v>5506.979955000012</v>
      </c>
    </row>
    <row r="35" spans="1:7" s="2" customFormat="1" ht="15.75">
      <c r="A35" s="34"/>
      <c r="B35" s="34"/>
      <c r="C35" s="67" t="s">
        <v>163</v>
      </c>
      <c r="D35" s="67"/>
      <c r="E35" s="67">
        <v>8454</v>
      </c>
      <c r="F35" s="67"/>
      <c r="G35" s="67">
        <v>2025.1975417562417</v>
      </c>
    </row>
    <row r="36" spans="1:7" s="2" customFormat="1" ht="15.75">
      <c r="A36" s="34" t="s">
        <v>76</v>
      </c>
      <c r="B36" s="34"/>
      <c r="C36" s="67" t="s">
        <v>77</v>
      </c>
      <c r="D36" s="67"/>
      <c r="E36" s="69"/>
      <c r="F36" s="67"/>
      <c r="G36" s="69"/>
    </row>
    <row r="37" spans="1:7" s="2" customFormat="1" ht="15.75">
      <c r="A37" s="34"/>
      <c r="B37" s="34"/>
      <c r="C37" s="67" t="s">
        <v>188</v>
      </c>
      <c r="D37" s="67"/>
      <c r="E37" s="68">
        <f>E35+E34</f>
        <v>1377.5119549999963</v>
      </c>
      <c r="F37" s="68"/>
      <c r="G37" s="68">
        <f>G35+G34</f>
        <v>7532.177496756253</v>
      </c>
    </row>
    <row r="38" spans="1:7" s="2" customFormat="1" ht="15.75">
      <c r="A38" s="34" t="s">
        <v>78</v>
      </c>
      <c r="B38" s="34"/>
      <c r="C38" s="67" t="s">
        <v>79</v>
      </c>
      <c r="D38" s="67"/>
      <c r="E38" s="67">
        <v>0</v>
      </c>
      <c r="F38" s="67"/>
      <c r="G38" s="67">
        <v>0</v>
      </c>
    </row>
    <row r="39" spans="1:7" s="2" customFormat="1" ht="15.75">
      <c r="A39" s="34"/>
      <c r="B39" s="34"/>
      <c r="C39" s="67" t="s">
        <v>80</v>
      </c>
      <c r="D39" s="67"/>
      <c r="E39" s="67">
        <v>0</v>
      </c>
      <c r="F39" s="67"/>
      <c r="G39" s="67">
        <v>0</v>
      </c>
    </row>
    <row r="40" spans="1:7" s="2" customFormat="1" ht="15.75">
      <c r="A40" s="34"/>
      <c r="B40" s="34"/>
      <c r="C40" s="67" t="s">
        <v>81</v>
      </c>
      <c r="D40" s="67"/>
      <c r="E40" s="67"/>
      <c r="F40" s="67"/>
      <c r="G40" s="67"/>
    </row>
    <row r="41" spans="1:7" s="2" customFormat="1" ht="15.75">
      <c r="A41" s="34"/>
      <c r="B41" s="34"/>
      <c r="C41" s="67" t="s">
        <v>186</v>
      </c>
      <c r="D41" s="67"/>
      <c r="E41" s="67">
        <v>0</v>
      </c>
      <c r="F41" s="67"/>
      <c r="G41" s="67">
        <v>0</v>
      </c>
    </row>
    <row r="42" spans="1:7" s="2" customFormat="1" ht="15.75">
      <c r="A42" s="34" t="s">
        <v>82</v>
      </c>
      <c r="B42" s="34"/>
      <c r="C42" s="67" t="s">
        <v>83</v>
      </c>
      <c r="D42" s="67"/>
      <c r="E42" s="67"/>
      <c r="F42" s="67"/>
      <c r="G42" s="67"/>
    </row>
    <row r="43" spans="1:7" s="2" customFormat="1" ht="16.5" thickBot="1">
      <c r="A43" s="34"/>
      <c r="B43" s="34"/>
      <c r="C43" s="67" t="s">
        <v>187</v>
      </c>
      <c r="D43" s="67"/>
      <c r="E43" s="71">
        <f>SUM(E37:E41)</f>
        <v>1377.5119549999963</v>
      </c>
      <c r="F43" s="68"/>
      <c r="G43" s="71">
        <f>SUM(G37:G41)</f>
        <v>7532.177496756253</v>
      </c>
    </row>
    <row r="44" spans="1:7" s="2" customFormat="1" ht="16.5" thickTop="1">
      <c r="A44" s="34"/>
      <c r="B44" s="34"/>
      <c r="C44" s="67"/>
      <c r="D44" s="67"/>
      <c r="E44" s="67"/>
      <c r="F44" s="67"/>
      <c r="G44" s="67"/>
    </row>
    <row r="45" spans="1:7" ht="15.75">
      <c r="A45" s="25" t="s">
        <v>84</v>
      </c>
      <c r="B45" s="25"/>
      <c r="C45" s="20" t="s">
        <v>117</v>
      </c>
      <c r="D45" s="20"/>
      <c r="E45" s="20"/>
      <c r="F45" s="20"/>
      <c r="G45" s="20"/>
    </row>
    <row r="46" spans="1:7" ht="15.75">
      <c r="A46" s="25"/>
      <c r="B46" s="25"/>
      <c r="C46" s="20" t="s">
        <v>85</v>
      </c>
      <c r="D46" s="20"/>
      <c r="E46" s="20"/>
      <c r="F46" s="20"/>
      <c r="G46" s="20"/>
    </row>
    <row r="47" spans="1:7" ht="15.75">
      <c r="A47" s="25"/>
      <c r="B47" s="25"/>
      <c r="C47" s="20" t="s">
        <v>86</v>
      </c>
      <c r="D47" s="20"/>
      <c r="E47" s="20"/>
      <c r="F47" s="20"/>
      <c r="G47" s="20"/>
    </row>
    <row r="48" spans="1:8" ht="15.75">
      <c r="A48" s="25"/>
      <c r="B48" s="25"/>
      <c r="C48" s="20" t="s">
        <v>173</v>
      </c>
      <c r="D48" s="20"/>
      <c r="E48" s="27">
        <v>0.3333500185742243</v>
      </c>
      <c r="F48" s="20"/>
      <c r="G48" s="27">
        <v>1.82215787332609</v>
      </c>
      <c r="H48" s="11"/>
    </row>
    <row r="49" spans="1:8" ht="16.5" thickBot="1">
      <c r="A49" s="25"/>
      <c r="B49" s="25"/>
      <c r="C49" s="20" t="s">
        <v>189</v>
      </c>
      <c r="D49" s="20"/>
      <c r="E49" s="28">
        <v>0.3333500185742243</v>
      </c>
      <c r="F49" s="20"/>
      <c r="G49" s="28">
        <v>1.82215787332609</v>
      </c>
      <c r="H49" s="11"/>
    </row>
    <row r="50" spans="1:8" ht="16.5" thickTop="1">
      <c r="A50" s="25"/>
      <c r="B50" s="25"/>
      <c r="C50" s="20"/>
      <c r="D50" s="20"/>
      <c r="E50" s="86"/>
      <c r="F50" s="20"/>
      <c r="G50" s="86"/>
      <c r="H50" s="11"/>
    </row>
    <row r="51" spans="1:11" ht="15.75">
      <c r="A51" s="90" t="s">
        <v>16</v>
      </c>
      <c r="B51" s="90"/>
      <c r="C51" s="70" t="s">
        <v>17</v>
      </c>
      <c r="D51" s="91"/>
      <c r="E51" s="92">
        <v>0</v>
      </c>
      <c r="F51" s="93"/>
      <c r="G51" s="92">
        <v>0</v>
      </c>
      <c r="H51" s="88"/>
      <c r="I51" s="87"/>
      <c r="J51" s="87"/>
      <c r="K51" s="87"/>
    </row>
    <row r="52" spans="1:11" ht="16.5" thickBot="1">
      <c r="A52" s="90"/>
      <c r="B52" s="90"/>
      <c r="C52" s="70" t="s">
        <v>18</v>
      </c>
      <c r="D52" s="91"/>
      <c r="E52" s="94" t="s">
        <v>19</v>
      </c>
      <c r="F52" s="93"/>
      <c r="G52" s="95"/>
      <c r="H52" s="88"/>
      <c r="I52" s="89"/>
      <c r="J52" s="87"/>
      <c r="K52" s="89"/>
    </row>
    <row r="53" spans="1:8" ht="16.5" thickTop="1">
      <c r="A53" s="25"/>
      <c r="B53" s="25"/>
      <c r="C53" s="20"/>
      <c r="D53" s="20"/>
      <c r="E53" s="86"/>
      <c r="F53" s="20"/>
      <c r="G53" s="86"/>
      <c r="H53" s="11"/>
    </row>
    <row r="54" spans="1:8" ht="47.25">
      <c r="A54" s="90"/>
      <c r="B54" s="90"/>
      <c r="C54" s="70"/>
      <c r="D54" s="91"/>
      <c r="E54" s="92" t="s">
        <v>20</v>
      </c>
      <c r="F54" s="93"/>
      <c r="G54" s="92" t="s">
        <v>21</v>
      </c>
      <c r="H54" s="11"/>
    </row>
    <row r="55" spans="1:8" ht="16.5" thickBot="1">
      <c r="A55" s="90">
        <v>5</v>
      </c>
      <c r="B55" s="90"/>
      <c r="C55" s="70" t="s">
        <v>168</v>
      </c>
      <c r="D55" s="91"/>
      <c r="E55" s="94">
        <v>0.52</v>
      </c>
      <c r="F55" s="93"/>
      <c r="G55" s="96">
        <v>3.26</v>
      </c>
      <c r="H55" s="11"/>
    </row>
    <row r="56" spans="1:8" ht="16.5" thickTop="1">
      <c r="A56" s="90"/>
      <c r="B56" s="90"/>
      <c r="C56" s="70"/>
      <c r="D56" s="91"/>
      <c r="E56" s="95"/>
      <c r="F56" s="93"/>
      <c r="G56" s="92"/>
      <c r="H56" s="11"/>
    </row>
    <row r="57" spans="1:10" ht="31.5" customHeight="1">
      <c r="A57" s="5"/>
      <c r="B57" s="98" t="s">
        <v>209</v>
      </c>
      <c r="C57" s="100" t="s">
        <v>212</v>
      </c>
      <c r="D57" s="100"/>
      <c r="E57" s="100"/>
      <c r="F57" s="100"/>
      <c r="G57" s="100"/>
      <c r="H57" s="97"/>
      <c r="I57" s="97"/>
      <c r="J57" s="97"/>
    </row>
    <row r="58" spans="1:7" ht="15">
      <c r="A58" s="3"/>
      <c r="B58" s="3"/>
      <c r="C58" s="19"/>
      <c r="D58" s="19"/>
      <c r="E58" s="19"/>
      <c r="F58" s="19"/>
      <c r="G58" s="19"/>
    </row>
    <row r="59" spans="1:7" ht="15.75">
      <c r="A59" s="13" t="s">
        <v>87</v>
      </c>
      <c r="B59" s="20"/>
      <c r="C59" s="20"/>
      <c r="D59" s="20"/>
      <c r="E59" s="20"/>
      <c r="F59" s="20"/>
      <c r="G59" s="20"/>
    </row>
    <row r="60" spans="1:7" ht="15.75">
      <c r="A60" s="20"/>
      <c r="B60" s="20"/>
      <c r="C60" s="20"/>
      <c r="D60" s="21"/>
      <c r="E60" s="23" t="s">
        <v>88</v>
      </c>
      <c r="F60" s="25"/>
      <c r="G60" s="23" t="s">
        <v>89</v>
      </c>
    </row>
    <row r="61" spans="1:7" ht="15.75">
      <c r="A61" s="20"/>
      <c r="B61" s="20"/>
      <c r="C61" s="20"/>
      <c r="D61" s="21"/>
      <c r="E61" s="23" t="s">
        <v>90</v>
      </c>
      <c r="F61" s="25"/>
      <c r="G61" s="23" t="s">
        <v>91</v>
      </c>
    </row>
    <row r="62" spans="1:7" ht="15.75">
      <c r="A62" s="20"/>
      <c r="B62" s="20"/>
      <c r="C62" s="20"/>
      <c r="D62" s="21"/>
      <c r="E62" s="23" t="s">
        <v>54</v>
      </c>
      <c r="F62" s="25"/>
      <c r="G62" s="23" t="s">
        <v>92</v>
      </c>
    </row>
    <row r="63" spans="1:7" ht="15.75">
      <c r="A63" s="20"/>
      <c r="B63" s="20"/>
      <c r="C63" s="20"/>
      <c r="D63" s="21"/>
      <c r="E63" s="29" t="s">
        <v>44</v>
      </c>
      <c r="F63" s="23"/>
      <c r="G63" s="55" t="s">
        <v>39</v>
      </c>
    </row>
    <row r="64" spans="1:7" ht="15.75">
      <c r="A64" s="20"/>
      <c r="B64" s="20"/>
      <c r="C64" s="20"/>
      <c r="D64" s="21" t="s">
        <v>191</v>
      </c>
      <c r="E64" s="23" t="s">
        <v>51</v>
      </c>
      <c r="F64" s="23"/>
      <c r="G64" s="23" t="s">
        <v>51</v>
      </c>
    </row>
    <row r="65" spans="1:7" ht="15.75">
      <c r="A65" s="20"/>
      <c r="B65" s="20"/>
      <c r="C65" s="20"/>
      <c r="D65" s="21"/>
      <c r="E65" s="25"/>
      <c r="F65" s="25"/>
      <c r="G65" s="25"/>
    </row>
    <row r="66" spans="1:7" ht="15.75">
      <c r="A66" s="25"/>
      <c r="B66" s="25"/>
      <c r="C66" s="20" t="s">
        <v>199</v>
      </c>
      <c r="D66" s="21"/>
      <c r="E66" s="26">
        <v>3046199</v>
      </c>
      <c r="F66" s="26"/>
      <c r="G66" s="26">
        <v>1534480</v>
      </c>
    </row>
    <row r="67" spans="1:7" ht="15.75">
      <c r="A67" s="25"/>
      <c r="B67" s="25"/>
      <c r="C67" s="20" t="s">
        <v>93</v>
      </c>
      <c r="D67" s="21"/>
      <c r="E67" s="26">
        <v>26428.116500000004</v>
      </c>
      <c r="F67" s="26"/>
      <c r="G67" s="26">
        <v>0</v>
      </c>
    </row>
    <row r="68" spans="1:7" ht="15.75">
      <c r="A68" s="25"/>
      <c r="B68" s="25"/>
      <c r="C68" s="20" t="s">
        <v>94</v>
      </c>
      <c r="D68" s="21"/>
      <c r="E68" s="26">
        <v>1225</v>
      </c>
      <c r="F68" s="26"/>
      <c r="G68" s="26">
        <v>1144</v>
      </c>
    </row>
    <row r="69" spans="1:7" ht="15.75">
      <c r="A69" s="25"/>
      <c r="B69" s="25"/>
      <c r="C69" s="20" t="s">
        <v>95</v>
      </c>
      <c r="D69" s="21">
        <v>24</v>
      </c>
      <c r="E69" s="26">
        <v>1041253.8790510003</v>
      </c>
      <c r="F69" s="26"/>
      <c r="G69" s="26">
        <f>557787+2766</f>
        <v>560553</v>
      </c>
    </row>
    <row r="70" spans="1:7" ht="15.75">
      <c r="A70" s="25"/>
      <c r="B70" s="25"/>
      <c r="C70" s="20"/>
      <c r="D70" s="21"/>
      <c r="E70" s="26"/>
      <c r="F70" s="26"/>
      <c r="G70" s="26"/>
    </row>
    <row r="71" spans="1:7" ht="15.75">
      <c r="A71" s="25"/>
      <c r="B71" s="25"/>
      <c r="C71" s="30" t="s">
        <v>96</v>
      </c>
      <c r="D71" s="43"/>
      <c r="E71" s="26"/>
      <c r="F71" s="26"/>
      <c r="G71" s="26"/>
    </row>
    <row r="72" spans="1:7" ht="15.75">
      <c r="A72" s="25"/>
      <c r="B72" s="25"/>
      <c r="C72" s="31" t="s">
        <v>48</v>
      </c>
      <c r="D72" s="21"/>
      <c r="E72" s="50">
        <v>219597</v>
      </c>
      <c r="F72" s="26"/>
      <c r="G72" s="50">
        <v>160156</v>
      </c>
    </row>
    <row r="73" spans="1:7" ht="15.75">
      <c r="A73" s="25"/>
      <c r="B73" s="25"/>
      <c r="C73" s="31" t="s">
        <v>97</v>
      </c>
      <c r="D73" s="21"/>
      <c r="E73" s="51">
        <v>360338</v>
      </c>
      <c r="F73" s="26"/>
      <c r="G73" s="51">
        <v>223211</v>
      </c>
    </row>
    <row r="74" spans="1:7" ht="15.75">
      <c r="A74" s="25"/>
      <c r="B74" s="25"/>
      <c r="C74" s="31" t="s">
        <v>98</v>
      </c>
      <c r="D74" s="21">
        <v>7</v>
      </c>
      <c r="E74" s="51">
        <v>668565</v>
      </c>
      <c r="F74" s="26"/>
      <c r="G74" s="51">
        <v>230625</v>
      </c>
    </row>
    <row r="75" spans="1:7" ht="15.75">
      <c r="A75" s="25"/>
      <c r="B75" s="25"/>
      <c r="C75" s="31" t="s">
        <v>99</v>
      </c>
      <c r="D75" s="21"/>
      <c r="E75" s="51">
        <v>112856</v>
      </c>
      <c r="F75" s="26"/>
      <c r="G75" s="51">
        <v>21573</v>
      </c>
    </row>
    <row r="76" spans="1:7" ht="15.75">
      <c r="A76" s="25"/>
      <c r="B76" s="25"/>
      <c r="C76" s="31" t="s">
        <v>200</v>
      </c>
      <c r="D76" s="21"/>
      <c r="E76" s="51">
        <v>59550</v>
      </c>
      <c r="F76" s="26"/>
      <c r="G76" s="51">
        <f>11560+22</f>
        <v>11582</v>
      </c>
    </row>
    <row r="77" spans="1:7" ht="15.75">
      <c r="A77" s="25"/>
      <c r="B77" s="25"/>
      <c r="C77" s="20"/>
      <c r="D77" s="21"/>
      <c r="E77" s="50">
        <f>SUM(E72:E76)</f>
        <v>1420906</v>
      </c>
      <c r="F77" s="26"/>
      <c r="G77" s="50">
        <f>SUM(G72:G76)</f>
        <v>647147</v>
      </c>
    </row>
    <row r="78" spans="1:7" ht="15.75">
      <c r="A78" s="25"/>
      <c r="B78" s="25"/>
      <c r="C78" s="30" t="s">
        <v>153</v>
      </c>
      <c r="D78" s="43"/>
      <c r="E78" s="52"/>
      <c r="F78" s="26"/>
      <c r="G78" s="52"/>
    </row>
    <row r="79" spans="1:7" s="2" customFormat="1" ht="15.75">
      <c r="A79" s="34"/>
      <c r="B79" s="34"/>
      <c r="C79" s="72" t="s">
        <v>100</v>
      </c>
      <c r="D79" s="73">
        <v>12</v>
      </c>
      <c r="E79" s="74">
        <v>599809</v>
      </c>
      <c r="F79" s="67"/>
      <c r="G79" s="74">
        <f>70787+27880+5253</f>
        <v>103920</v>
      </c>
    </row>
    <row r="80" spans="1:7" s="2" customFormat="1" ht="15.75">
      <c r="A80" s="67"/>
      <c r="B80" s="67"/>
      <c r="C80" s="72" t="s">
        <v>101</v>
      </c>
      <c r="D80" s="73"/>
      <c r="E80" s="75">
        <v>102092</v>
      </c>
      <c r="F80" s="67"/>
      <c r="G80" s="75">
        <v>72881</v>
      </c>
    </row>
    <row r="81" spans="1:7" s="2" customFormat="1" ht="15.75">
      <c r="A81" s="67"/>
      <c r="B81" s="67"/>
      <c r="C81" s="72" t="s">
        <v>102</v>
      </c>
      <c r="D81" s="73"/>
      <c r="E81" s="75">
        <v>288995</v>
      </c>
      <c r="F81" s="67"/>
      <c r="G81" s="75">
        <f>68621</f>
        <v>68621</v>
      </c>
    </row>
    <row r="82" spans="1:7" s="2" customFormat="1" ht="15.75">
      <c r="A82" s="67"/>
      <c r="B82" s="67"/>
      <c r="C82" s="72" t="s">
        <v>103</v>
      </c>
      <c r="D82" s="73"/>
      <c r="E82" s="75">
        <v>29682</v>
      </c>
      <c r="F82" s="67"/>
      <c r="G82" s="75">
        <v>60411</v>
      </c>
    </row>
    <row r="83" spans="1:7" s="2" customFormat="1" ht="15.75">
      <c r="A83" s="67"/>
      <c r="B83" s="67"/>
      <c r="C83" s="76" t="s">
        <v>2</v>
      </c>
      <c r="D83" s="73">
        <v>22</v>
      </c>
      <c r="E83" s="75">
        <v>2013078</v>
      </c>
      <c r="F83" s="67"/>
      <c r="G83" s="75">
        <v>0</v>
      </c>
    </row>
    <row r="84" spans="1:7" s="2" customFormat="1" ht="15.75">
      <c r="A84" s="67"/>
      <c r="B84" s="67"/>
      <c r="C84" s="72" t="s">
        <v>47</v>
      </c>
      <c r="D84" s="73"/>
      <c r="E84" s="77">
        <v>0</v>
      </c>
      <c r="F84" s="67"/>
      <c r="G84" s="77">
        <v>28937</v>
      </c>
    </row>
    <row r="85" spans="1:7" s="2" customFormat="1" ht="15.75">
      <c r="A85" s="67"/>
      <c r="B85" s="67"/>
      <c r="C85" s="67"/>
      <c r="D85" s="73"/>
      <c r="E85" s="78">
        <f>SUM(E79:E84)</f>
        <v>3033656</v>
      </c>
      <c r="F85" s="67"/>
      <c r="G85" s="78">
        <f>SUM(G79:G84)</f>
        <v>334770</v>
      </c>
    </row>
    <row r="86" spans="1:7" s="2" customFormat="1" ht="15.75">
      <c r="A86" s="67"/>
      <c r="B86" s="67"/>
      <c r="C86" s="67" t="s">
        <v>174</v>
      </c>
      <c r="D86" s="73"/>
      <c r="E86" s="67">
        <f>E77-E85</f>
        <v>-1612750</v>
      </c>
      <c r="F86" s="67"/>
      <c r="G86" s="67">
        <f>G77-G85</f>
        <v>312377</v>
      </c>
    </row>
    <row r="87" spans="1:7" s="2" customFormat="1" ht="16.5" thickBot="1">
      <c r="A87" s="67"/>
      <c r="B87" s="67"/>
      <c r="C87" s="67"/>
      <c r="D87" s="73"/>
      <c r="E87" s="79">
        <f>E86+SUM(E66:E69)</f>
        <v>2502355.9955510003</v>
      </c>
      <c r="F87" s="80"/>
      <c r="G87" s="79">
        <f>G86+SUM(G66:G69)</f>
        <v>2408554</v>
      </c>
    </row>
    <row r="88" spans="1:7" s="2" customFormat="1" ht="16.5" thickTop="1">
      <c r="A88" s="67"/>
      <c r="B88" s="67"/>
      <c r="C88" s="81" t="s">
        <v>104</v>
      </c>
      <c r="D88" s="82"/>
      <c r="E88" s="67"/>
      <c r="F88" s="67"/>
      <c r="G88" s="67"/>
    </row>
    <row r="89" spans="1:7" s="2" customFormat="1" ht="15.75">
      <c r="A89" s="67"/>
      <c r="B89" s="67"/>
      <c r="C89" s="72" t="s">
        <v>45</v>
      </c>
      <c r="D89" s="73"/>
      <c r="E89" s="80">
        <v>206690</v>
      </c>
      <c r="F89" s="67"/>
      <c r="G89" s="80">
        <v>206690</v>
      </c>
    </row>
    <row r="90" spans="1:7" s="2" customFormat="1" ht="15.75">
      <c r="A90" s="67"/>
      <c r="B90" s="67"/>
      <c r="C90" s="72" t="s">
        <v>43</v>
      </c>
      <c r="D90" s="73"/>
      <c r="E90" s="83"/>
      <c r="F90" s="67"/>
      <c r="G90" s="83"/>
    </row>
    <row r="91" spans="1:7" s="2" customFormat="1" ht="46.5" customHeight="1">
      <c r="A91" s="67"/>
      <c r="B91" s="67"/>
      <c r="C91" s="84" t="s">
        <v>28</v>
      </c>
      <c r="D91" s="73"/>
      <c r="E91" s="75">
        <v>547669.1704745</v>
      </c>
      <c r="F91" s="67"/>
      <c r="G91" s="75">
        <v>1199900</v>
      </c>
    </row>
    <row r="92" spans="1:7" s="2" customFormat="1" ht="15.75">
      <c r="A92" s="67"/>
      <c r="B92" s="67"/>
      <c r="C92" s="85" t="s">
        <v>105</v>
      </c>
      <c r="D92" s="73"/>
      <c r="E92" s="75">
        <v>0</v>
      </c>
      <c r="F92" s="67"/>
      <c r="G92" s="75">
        <v>0</v>
      </c>
    </row>
    <row r="93" spans="1:7" s="2" customFormat="1" ht="15.75">
      <c r="A93" s="67"/>
      <c r="B93" s="67"/>
      <c r="C93" s="85" t="s">
        <v>106</v>
      </c>
      <c r="D93" s="73"/>
      <c r="E93" s="75">
        <v>34224</v>
      </c>
      <c r="F93" s="67"/>
      <c r="G93" s="75">
        <v>34224</v>
      </c>
    </row>
    <row r="94" spans="1:7" s="2" customFormat="1" ht="31.5">
      <c r="A94" s="67"/>
      <c r="B94" s="67"/>
      <c r="C94" s="84" t="s">
        <v>25</v>
      </c>
      <c r="D94" s="73">
        <v>11</v>
      </c>
      <c r="E94" s="75">
        <v>114</v>
      </c>
      <c r="F94" s="67"/>
      <c r="G94" s="75">
        <v>0</v>
      </c>
    </row>
    <row r="95" spans="1:7" s="2" customFormat="1" ht="15.75">
      <c r="A95" s="67"/>
      <c r="B95" s="67"/>
      <c r="C95" s="85" t="s">
        <v>26</v>
      </c>
      <c r="D95" s="73"/>
      <c r="E95" s="75">
        <v>431718</v>
      </c>
      <c r="F95" s="67"/>
      <c r="G95" s="75">
        <v>426568</v>
      </c>
    </row>
    <row r="96" spans="1:7" s="2" customFormat="1" ht="15.75">
      <c r="A96" s="67"/>
      <c r="B96" s="67"/>
      <c r="C96" s="85" t="s">
        <v>148</v>
      </c>
      <c r="D96" s="73"/>
      <c r="E96" s="77">
        <v>35395</v>
      </c>
      <c r="F96" s="67"/>
      <c r="G96" s="77">
        <v>41646</v>
      </c>
    </row>
    <row r="97" spans="1:7" s="2" customFormat="1" ht="15.75">
      <c r="A97" s="67"/>
      <c r="B97" s="67"/>
      <c r="C97" s="72" t="s">
        <v>107</v>
      </c>
      <c r="D97" s="73"/>
      <c r="E97" s="69">
        <f>SUM(E91:E96)</f>
        <v>1049120.1704745</v>
      </c>
      <c r="F97" s="80"/>
      <c r="G97" s="69">
        <f>SUM(G91:G96)</f>
        <v>1702338</v>
      </c>
    </row>
    <row r="98" spans="1:7" s="2" customFormat="1" ht="15.75">
      <c r="A98" s="67"/>
      <c r="B98" s="67"/>
      <c r="C98" s="67"/>
      <c r="D98" s="73"/>
      <c r="E98" s="67"/>
      <c r="F98" s="80"/>
      <c r="G98" s="67"/>
    </row>
    <row r="99" spans="1:7" s="2" customFormat="1" ht="15.75">
      <c r="A99" s="67"/>
      <c r="B99" s="67"/>
      <c r="C99" s="67" t="s">
        <v>108</v>
      </c>
      <c r="D99" s="73">
        <v>23</v>
      </c>
      <c r="E99" s="67">
        <v>199190</v>
      </c>
      <c r="F99" s="80"/>
      <c r="G99" s="67">
        <v>108286</v>
      </c>
    </row>
    <row r="100" spans="1:7" s="2" customFormat="1" ht="15.75">
      <c r="A100" s="67"/>
      <c r="B100" s="67"/>
      <c r="C100" s="67" t="s">
        <v>109</v>
      </c>
      <c r="D100" s="73">
        <v>12</v>
      </c>
      <c r="E100" s="67">
        <v>963087</v>
      </c>
      <c r="F100" s="80"/>
      <c r="G100" s="67">
        <v>325865</v>
      </c>
    </row>
    <row r="101" spans="1:7" s="2" customFormat="1" ht="15.75">
      <c r="A101" s="67"/>
      <c r="B101" s="67"/>
      <c r="C101" s="67" t="s">
        <v>110</v>
      </c>
      <c r="D101" s="73"/>
      <c r="E101" s="67">
        <v>84269</v>
      </c>
      <c r="F101" s="80"/>
      <c r="G101" s="67">
        <f>45399+19976</f>
        <v>65375</v>
      </c>
    </row>
    <row r="102" spans="1:7" s="2" customFormat="1" ht="16.5" thickBot="1">
      <c r="A102" s="67"/>
      <c r="B102" s="67"/>
      <c r="C102" s="67"/>
      <c r="D102" s="67"/>
      <c r="E102" s="79">
        <f>SUM(E97:E101)+E89</f>
        <v>2502356.1704745</v>
      </c>
      <c r="F102" s="80"/>
      <c r="G102" s="79">
        <f>SUM(G97:G101)+G89</f>
        <v>2408554</v>
      </c>
    </row>
    <row r="103" spans="1:7" ht="16.5" hidden="1" thickTop="1">
      <c r="A103" s="20"/>
      <c r="B103" s="20"/>
      <c r="C103" s="20" t="s">
        <v>168</v>
      </c>
      <c r="D103" s="21">
        <v>24</v>
      </c>
      <c r="E103" s="27">
        <v>0.5190300706185796</v>
      </c>
      <c r="F103" s="33"/>
      <c r="G103" s="27">
        <v>3.2610509861320875</v>
      </c>
    </row>
    <row r="104" spans="1:7" ht="16.5" thickTop="1">
      <c r="A104" s="20"/>
      <c r="B104" s="20"/>
      <c r="C104" s="20"/>
      <c r="D104" s="21"/>
      <c r="E104" s="27"/>
      <c r="F104" s="33"/>
      <c r="G104" s="27"/>
    </row>
    <row r="105" spans="1:7" ht="16.5" thickBot="1">
      <c r="A105" s="3"/>
      <c r="B105" s="3"/>
      <c r="C105" s="67" t="s">
        <v>168</v>
      </c>
      <c r="D105" s="3"/>
      <c r="E105" s="28">
        <f>E55</f>
        <v>0.52</v>
      </c>
      <c r="F105" s="33"/>
      <c r="G105" s="28">
        <f>G55</f>
        <v>3.26</v>
      </c>
    </row>
    <row r="106" s="3" customFormat="1" ht="15.75" thickTop="1"/>
    <row r="107" spans="2:7" s="3" customFormat="1" ht="31.5" customHeight="1">
      <c r="B107" s="99" t="s">
        <v>209</v>
      </c>
      <c r="C107" s="100" t="s">
        <v>210</v>
      </c>
      <c r="D107" s="100"/>
      <c r="E107" s="100"/>
      <c r="F107" s="100"/>
      <c r="G107" s="100"/>
    </row>
    <row r="108" s="3" customFormat="1" ht="15"/>
    <row r="109" spans="1:7" s="3" customFormat="1" ht="15.75">
      <c r="A109" s="8" t="s">
        <v>111</v>
      </c>
      <c r="B109" s="20"/>
      <c r="C109" s="20"/>
      <c r="D109" s="20"/>
      <c r="E109" s="20"/>
      <c r="F109" s="20"/>
      <c r="G109" s="20"/>
    </row>
    <row r="110" spans="1:7" s="3" customFormat="1" ht="15.75">
      <c r="A110" s="20">
        <v>1</v>
      </c>
      <c r="B110" s="20"/>
      <c r="C110" s="30" t="s">
        <v>112</v>
      </c>
      <c r="D110" s="20"/>
      <c r="E110" s="20"/>
      <c r="F110" s="20"/>
      <c r="G110" s="20"/>
    </row>
    <row r="111" spans="1:7" s="3" customFormat="1" ht="30.75" customHeight="1">
      <c r="A111" s="20"/>
      <c r="B111" s="20"/>
      <c r="C111" s="103" t="s">
        <v>46</v>
      </c>
      <c r="D111" s="103"/>
      <c r="E111" s="103"/>
      <c r="F111" s="103"/>
      <c r="G111" s="103"/>
    </row>
    <row r="112" spans="1:7" s="3" customFormat="1" ht="15.75">
      <c r="A112" s="20"/>
      <c r="B112" s="20"/>
      <c r="C112" s="20"/>
      <c r="D112" s="20"/>
      <c r="E112" s="20"/>
      <c r="F112" s="20"/>
      <c r="G112" s="20"/>
    </row>
    <row r="113" spans="1:7" s="3" customFormat="1" ht="15.75">
      <c r="A113" s="20">
        <v>2</v>
      </c>
      <c r="B113" s="20"/>
      <c r="C113" s="30" t="s">
        <v>113</v>
      </c>
      <c r="D113" s="20"/>
      <c r="E113" s="20"/>
      <c r="F113" s="20"/>
      <c r="G113" s="20"/>
    </row>
    <row r="114" spans="1:7" s="3" customFormat="1" ht="15.75">
      <c r="A114" s="20"/>
      <c r="B114" s="20"/>
      <c r="C114" s="20" t="s">
        <v>114</v>
      </c>
      <c r="D114" s="20"/>
      <c r="E114" s="20"/>
      <c r="F114" s="20"/>
      <c r="G114" s="20"/>
    </row>
    <row r="115" spans="1:7" s="3" customFormat="1" ht="15.75">
      <c r="A115" s="20"/>
      <c r="B115" s="20"/>
      <c r="C115" s="20"/>
      <c r="D115" s="20"/>
      <c r="E115" s="20"/>
      <c r="F115" s="20"/>
      <c r="G115" s="20"/>
    </row>
    <row r="116" spans="1:7" s="3" customFormat="1" ht="15.75">
      <c r="A116" s="20">
        <v>3</v>
      </c>
      <c r="B116" s="20"/>
      <c r="C116" s="30" t="s">
        <v>115</v>
      </c>
      <c r="D116" s="20"/>
      <c r="E116" s="20"/>
      <c r="F116" s="20"/>
      <c r="G116" s="20"/>
    </row>
    <row r="117" spans="1:7" s="3" customFormat="1" ht="15.75">
      <c r="A117" s="20"/>
      <c r="B117" s="20"/>
      <c r="C117" s="20" t="s">
        <v>116</v>
      </c>
      <c r="D117" s="20"/>
      <c r="E117" s="20"/>
      <c r="F117" s="20"/>
      <c r="G117" s="20"/>
    </row>
    <row r="118" spans="1:7" s="3" customFormat="1" ht="15.75">
      <c r="A118" s="20"/>
      <c r="B118" s="20"/>
      <c r="C118" s="20"/>
      <c r="D118" s="20"/>
      <c r="E118" s="20"/>
      <c r="F118" s="20"/>
      <c r="G118" s="20"/>
    </row>
    <row r="119" spans="1:7" s="3" customFormat="1" ht="15.75">
      <c r="A119" s="20">
        <v>4</v>
      </c>
      <c r="B119" s="20"/>
      <c r="C119" s="30" t="s">
        <v>149</v>
      </c>
      <c r="D119" s="20"/>
      <c r="E119" s="20"/>
      <c r="F119" s="20"/>
      <c r="G119" s="20"/>
    </row>
    <row r="120" spans="1:7" s="3" customFormat="1" ht="15.75">
      <c r="A120" s="20"/>
      <c r="B120" s="20"/>
      <c r="C120" s="20" t="s">
        <v>118</v>
      </c>
      <c r="D120" s="20"/>
      <c r="E120" s="20"/>
      <c r="F120" s="20"/>
      <c r="G120" s="20"/>
    </row>
    <row r="121" spans="1:7" s="3" customFormat="1" ht="15.75">
      <c r="A121" s="20"/>
      <c r="B121" s="20"/>
      <c r="C121" s="20"/>
      <c r="D121" s="20"/>
      <c r="E121" s="23" t="s">
        <v>53</v>
      </c>
      <c r="F121" s="13"/>
      <c r="G121" s="23" t="s">
        <v>53</v>
      </c>
    </row>
    <row r="122" spans="1:7" s="3" customFormat="1" ht="15.75">
      <c r="A122" s="20"/>
      <c r="B122" s="20"/>
      <c r="C122" s="20"/>
      <c r="D122" s="20"/>
      <c r="E122" s="23" t="s">
        <v>54</v>
      </c>
      <c r="F122" s="13"/>
      <c r="G122" s="23" t="s">
        <v>55</v>
      </c>
    </row>
    <row r="123" spans="1:7" s="3" customFormat="1" ht="15.75">
      <c r="A123" s="20"/>
      <c r="B123" s="20"/>
      <c r="C123" s="20"/>
      <c r="D123" s="20"/>
      <c r="E123" s="24" t="s">
        <v>44</v>
      </c>
      <c r="F123" s="13"/>
      <c r="G123" s="24" t="s">
        <v>44</v>
      </c>
    </row>
    <row r="124" spans="1:7" s="3" customFormat="1" ht="15.75">
      <c r="A124" s="20"/>
      <c r="B124" s="20"/>
      <c r="C124" s="20"/>
      <c r="D124" s="20"/>
      <c r="E124" s="23" t="s">
        <v>51</v>
      </c>
      <c r="F124" s="13"/>
      <c r="G124" s="23" t="s">
        <v>51</v>
      </c>
    </row>
    <row r="125" spans="1:7" s="3" customFormat="1" ht="15.75">
      <c r="A125" s="20"/>
      <c r="B125" s="20"/>
      <c r="C125" s="20" t="s">
        <v>119</v>
      </c>
      <c r="D125" s="20"/>
      <c r="E125" s="34">
        <v>-307</v>
      </c>
      <c r="F125" s="20"/>
      <c r="G125" s="34">
        <v>-79</v>
      </c>
    </row>
    <row r="126" spans="1:7" s="3" customFormat="1" ht="15.75">
      <c r="A126" s="20"/>
      <c r="B126" s="20"/>
      <c r="C126" s="20" t="s">
        <v>120</v>
      </c>
      <c r="D126" s="20"/>
      <c r="E126" s="34">
        <v>-994</v>
      </c>
      <c r="F126" s="20"/>
      <c r="G126" s="34">
        <v>-3627</v>
      </c>
    </row>
    <row r="127" spans="1:7" s="3" customFormat="1" ht="15.75">
      <c r="A127" s="20"/>
      <c r="B127" s="20"/>
      <c r="C127" s="20" t="s">
        <v>121</v>
      </c>
      <c r="D127" s="20"/>
      <c r="E127" s="34">
        <v>89.70195499999998</v>
      </c>
      <c r="F127" s="20"/>
      <c r="G127" s="34">
        <v>92.99195499999999</v>
      </c>
    </row>
    <row r="128" spans="1:7" s="3" customFormat="1" ht="15.75">
      <c r="A128" s="20"/>
      <c r="B128" s="20"/>
      <c r="C128" s="20" t="s">
        <v>122</v>
      </c>
      <c r="D128" s="20"/>
      <c r="E128" s="34">
        <v>0</v>
      </c>
      <c r="F128" s="20"/>
      <c r="G128" s="34">
        <v>-157</v>
      </c>
    </row>
    <row r="129" spans="1:7" s="3" customFormat="1" ht="16.5" thickBot="1">
      <c r="A129" s="20"/>
      <c r="B129" s="20"/>
      <c r="C129" s="20"/>
      <c r="D129" s="20"/>
      <c r="E129" s="35">
        <f>SUM(E125:E128)</f>
        <v>-1211.298045</v>
      </c>
      <c r="F129" s="20"/>
      <c r="G129" s="35">
        <f>SUM(G125:G128)</f>
        <v>-3770.008045</v>
      </c>
    </row>
    <row r="130" spans="1:7" s="3" customFormat="1" ht="16.5" thickTop="1">
      <c r="A130" s="20"/>
      <c r="B130" s="20"/>
      <c r="C130" s="20"/>
      <c r="D130" s="20"/>
      <c r="E130" s="25"/>
      <c r="F130" s="25"/>
      <c r="G130" s="20"/>
    </row>
    <row r="131" spans="1:7" s="3" customFormat="1" ht="15.75">
      <c r="A131" s="20">
        <v>5</v>
      </c>
      <c r="B131" s="20"/>
      <c r="C131" s="30" t="s">
        <v>123</v>
      </c>
      <c r="D131" s="20"/>
      <c r="E131" s="20"/>
      <c r="F131" s="20"/>
      <c r="G131" s="20"/>
    </row>
    <row r="132" spans="1:7" s="3" customFormat="1" ht="15.75">
      <c r="A132" s="20"/>
      <c r="B132" s="20"/>
      <c r="C132" s="20" t="s">
        <v>204</v>
      </c>
      <c r="D132" s="20"/>
      <c r="E132" s="20"/>
      <c r="F132" s="20"/>
      <c r="G132" s="20"/>
    </row>
    <row r="133" spans="1:7" s="3" customFormat="1" ht="15.75">
      <c r="A133" s="20"/>
      <c r="B133" s="20"/>
      <c r="C133" s="20"/>
      <c r="D133" s="20"/>
      <c r="E133" s="20"/>
      <c r="F133" s="20"/>
      <c r="G133" s="20"/>
    </row>
    <row r="134" spans="1:7" s="3" customFormat="1" ht="15.75">
      <c r="A134" s="20">
        <v>6</v>
      </c>
      <c r="B134" s="20"/>
      <c r="C134" s="30" t="s">
        <v>124</v>
      </c>
      <c r="D134" s="20"/>
      <c r="E134" s="20"/>
      <c r="F134" s="20"/>
      <c r="G134" s="20"/>
    </row>
    <row r="135" spans="1:7" s="3" customFormat="1" ht="15.75">
      <c r="A135" s="20"/>
      <c r="B135" s="20"/>
      <c r="C135" s="20" t="s">
        <v>203</v>
      </c>
      <c r="D135" s="20"/>
      <c r="E135" s="20"/>
      <c r="F135" s="20"/>
      <c r="G135" s="20"/>
    </row>
    <row r="136" spans="1:7" ht="15.75">
      <c r="A136" s="20"/>
      <c r="B136" s="20"/>
      <c r="C136" s="20"/>
      <c r="D136" s="20"/>
      <c r="E136" s="20"/>
      <c r="F136" s="20"/>
      <c r="G136" s="20"/>
    </row>
    <row r="137" spans="1:8" ht="15.75">
      <c r="A137" s="20">
        <v>7</v>
      </c>
      <c r="B137" s="20"/>
      <c r="C137" s="30" t="s">
        <v>125</v>
      </c>
      <c r="D137" s="20"/>
      <c r="E137" s="20"/>
      <c r="F137" s="20"/>
      <c r="G137" s="20"/>
      <c r="H137" s="3"/>
    </row>
    <row r="138" spans="1:8" ht="78.75" customHeight="1">
      <c r="A138" s="20"/>
      <c r="B138" s="57" t="s">
        <v>150</v>
      </c>
      <c r="C138" s="102" t="s">
        <v>211</v>
      </c>
      <c r="D138" s="102"/>
      <c r="E138" s="102"/>
      <c r="F138" s="102"/>
      <c r="G138" s="102"/>
      <c r="H138" s="3"/>
    </row>
    <row r="139" spans="1:8" ht="6.75" customHeight="1">
      <c r="A139" s="20"/>
      <c r="B139" s="20"/>
      <c r="C139" s="20"/>
      <c r="D139" s="20"/>
      <c r="E139" s="20"/>
      <c r="F139" s="20"/>
      <c r="G139" s="20"/>
      <c r="H139" s="3"/>
    </row>
    <row r="140" spans="1:8" ht="15.75">
      <c r="A140" s="20"/>
      <c r="B140" s="25" t="s">
        <v>151</v>
      </c>
      <c r="C140" s="20" t="s">
        <v>206</v>
      </c>
      <c r="D140" s="20"/>
      <c r="E140" s="20"/>
      <c r="F140" s="20"/>
      <c r="G140" s="20"/>
      <c r="H140" s="3"/>
    </row>
    <row r="141" spans="1:8" ht="15.75">
      <c r="A141" s="20"/>
      <c r="B141" s="20"/>
      <c r="C141" s="20"/>
      <c r="D141" s="20"/>
      <c r="E141" s="34" t="s">
        <v>207</v>
      </c>
      <c r="F141" s="20"/>
      <c r="G141" s="20"/>
      <c r="H141" s="3"/>
    </row>
    <row r="142" spans="1:8" ht="15.75">
      <c r="A142" s="20"/>
      <c r="B142" s="20"/>
      <c r="C142" s="20" t="s">
        <v>126</v>
      </c>
      <c r="D142" s="20"/>
      <c r="E142" s="34">
        <v>7479</v>
      </c>
      <c r="F142" s="20"/>
      <c r="G142" s="20"/>
      <c r="H142" s="3"/>
    </row>
    <row r="143" spans="1:8" ht="15.75">
      <c r="A143" s="20"/>
      <c r="B143" s="20"/>
      <c r="C143" s="20" t="s">
        <v>127</v>
      </c>
      <c r="D143" s="20"/>
      <c r="E143" s="34">
        <v>0</v>
      </c>
      <c r="F143" s="20"/>
      <c r="G143" s="20"/>
      <c r="H143" s="3"/>
    </row>
    <row r="144" spans="1:8" ht="16.5" thickBot="1">
      <c r="A144" s="20"/>
      <c r="B144" s="20"/>
      <c r="C144" s="20" t="s">
        <v>128</v>
      </c>
      <c r="D144" s="20"/>
      <c r="E144" s="35">
        <v>7479</v>
      </c>
      <c r="F144" s="20"/>
      <c r="G144" s="20"/>
      <c r="H144" s="3"/>
    </row>
    <row r="145" spans="1:8" ht="17.25" thickBot="1" thickTop="1">
      <c r="A145" s="20"/>
      <c r="B145" s="20"/>
      <c r="C145" s="20" t="s">
        <v>169</v>
      </c>
      <c r="D145" s="20"/>
      <c r="E145" s="53">
        <v>15265</v>
      </c>
      <c r="F145" s="20"/>
      <c r="G145" s="20"/>
      <c r="H145" s="3"/>
    </row>
    <row r="146" spans="1:8" ht="16.5" thickTop="1">
      <c r="A146" s="20"/>
      <c r="B146" s="20"/>
      <c r="C146" s="20"/>
      <c r="D146" s="20"/>
      <c r="E146" s="20"/>
      <c r="F146" s="20"/>
      <c r="G146" s="20"/>
      <c r="H146" s="3"/>
    </row>
    <row r="147" spans="1:8" ht="15.75">
      <c r="A147" s="20">
        <v>8</v>
      </c>
      <c r="B147" s="20"/>
      <c r="C147" s="30" t="s">
        <v>129</v>
      </c>
      <c r="D147" s="20"/>
      <c r="E147" s="20"/>
      <c r="F147" s="20"/>
      <c r="G147" s="20"/>
      <c r="H147" s="3"/>
    </row>
    <row r="148" spans="1:8" ht="48.75" customHeight="1">
      <c r="A148" s="20"/>
      <c r="B148" s="20"/>
      <c r="C148" s="102" t="s">
        <v>205</v>
      </c>
      <c r="D148" s="102"/>
      <c r="E148" s="102"/>
      <c r="F148" s="102"/>
      <c r="G148" s="102"/>
      <c r="H148" s="3"/>
    </row>
    <row r="149" spans="1:8" ht="15.75">
      <c r="A149" s="20"/>
      <c r="B149" s="20"/>
      <c r="C149" s="20"/>
      <c r="D149" s="20"/>
      <c r="E149" s="20"/>
      <c r="F149" s="20"/>
      <c r="G149" s="20"/>
      <c r="H149" s="3"/>
    </row>
    <row r="150" spans="1:8" ht="15.75">
      <c r="A150" s="20">
        <v>9</v>
      </c>
      <c r="B150" s="20"/>
      <c r="C150" s="30" t="s">
        <v>130</v>
      </c>
      <c r="D150" s="20"/>
      <c r="E150" s="20"/>
      <c r="F150" s="20"/>
      <c r="G150" s="20"/>
      <c r="H150" s="3"/>
    </row>
    <row r="151" spans="1:8" ht="57.75" customHeight="1">
      <c r="A151" s="20"/>
      <c r="B151" s="25"/>
      <c r="C151" s="102" t="s">
        <v>37</v>
      </c>
      <c r="D151" s="102"/>
      <c r="E151" s="102"/>
      <c r="F151" s="102"/>
      <c r="G151" s="102"/>
      <c r="H151" s="3"/>
    </row>
    <row r="152" spans="1:8" ht="69" customHeight="1">
      <c r="A152" s="20"/>
      <c r="B152" s="57" t="s">
        <v>160</v>
      </c>
      <c r="C152" s="102" t="s">
        <v>5</v>
      </c>
      <c r="D152" s="102"/>
      <c r="E152" s="102"/>
      <c r="F152" s="102"/>
      <c r="G152" s="102"/>
      <c r="H152" s="3"/>
    </row>
    <row r="153" spans="1:8" ht="41.25" customHeight="1">
      <c r="A153" s="20"/>
      <c r="B153" s="57" t="s">
        <v>161</v>
      </c>
      <c r="C153" s="102" t="s">
        <v>176</v>
      </c>
      <c r="D153" s="102"/>
      <c r="E153" s="102"/>
      <c r="F153" s="102"/>
      <c r="G153" s="102"/>
      <c r="H153" s="3"/>
    </row>
    <row r="154" spans="1:8" ht="52.5" customHeight="1">
      <c r="A154" s="20"/>
      <c r="B154" s="25"/>
      <c r="C154" s="102" t="s">
        <v>156</v>
      </c>
      <c r="D154" s="102"/>
      <c r="E154" s="102"/>
      <c r="F154" s="102"/>
      <c r="G154" s="102"/>
      <c r="H154" s="3"/>
    </row>
    <row r="155" spans="1:8" ht="69" customHeight="1">
      <c r="A155" s="20"/>
      <c r="B155" s="57" t="s">
        <v>160</v>
      </c>
      <c r="C155" s="102" t="s">
        <v>177</v>
      </c>
      <c r="D155" s="102"/>
      <c r="E155" s="102"/>
      <c r="F155" s="102"/>
      <c r="G155" s="102"/>
      <c r="H155" s="3"/>
    </row>
    <row r="156" spans="1:8" ht="42" customHeight="1">
      <c r="A156" s="20"/>
      <c r="B156" s="57" t="s">
        <v>161</v>
      </c>
      <c r="C156" s="102" t="s">
        <v>178</v>
      </c>
      <c r="D156" s="102"/>
      <c r="E156" s="102"/>
      <c r="F156" s="102"/>
      <c r="G156" s="102"/>
      <c r="H156" s="3"/>
    </row>
    <row r="157" spans="1:8" ht="63.75" customHeight="1">
      <c r="A157" s="20"/>
      <c r="B157" s="20"/>
      <c r="C157" s="102" t="s">
        <v>175</v>
      </c>
      <c r="D157" s="102"/>
      <c r="E157" s="102"/>
      <c r="F157" s="102"/>
      <c r="G157" s="102"/>
      <c r="H157" s="3"/>
    </row>
    <row r="158" spans="1:8" ht="57.75" customHeight="1">
      <c r="A158" s="20"/>
      <c r="B158" s="20"/>
      <c r="C158" s="102" t="s">
        <v>157</v>
      </c>
      <c r="D158" s="102"/>
      <c r="E158" s="102"/>
      <c r="F158" s="102"/>
      <c r="G158" s="102"/>
      <c r="H158" s="3"/>
    </row>
    <row r="159" spans="1:8" ht="38.25" customHeight="1">
      <c r="A159" s="20"/>
      <c r="B159" s="20"/>
      <c r="C159" s="102" t="s">
        <v>158</v>
      </c>
      <c r="D159" s="102"/>
      <c r="E159" s="102"/>
      <c r="F159" s="102"/>
      <c r="G159" s="102"/>
      <c r="H159" s="3"/>
    </row>
    <row r="160" spans="1:8" ht="39.75" customHeight="1">
      <c r="A160" s="20"/>
      <c r="B160" s="20"/>
      <c r="C160" s="102" t="s">
        <v>159</v>
      </c>
      <c r="D160" s="102"/>
      <c r="E160" s="102"/>
      <c r="F160" s="102"/>
      <c r="G160" s="102"/>
      <c r="H160" s="3"/>
    </row>
    <row r="161" spans="1:8" ht="50.25" customHeight="1">
      <c r="A161" s="20"/>
      <c r="B161" s="20"/>
      <c r="C161" s="102" t="s">
        <v>164</v>
      </c>
      <c r="D161" s="102"/>
      <c r="E161" s="102"/>
      <c r="F161" s="102"/>
      <c r="G161" s="102"/>
      <c r="H161" s="3"/>
    </row>
    <row r="162" spans="1:8" ht="15.75">
      <c r="A162" s="20"/>
      <c r="B162" s="20"/>
      <c r="C162" s="20"/>
      <c r="D162" s="20"/>
      <c r="E162" s="20"/>
      <c r="F162" s="20"/>
      <c r="G162" s="20"/>
      <c r="H162" s="3"/>
    </row>
    <row r="163" spans="1:8" ht="15.75">
      <c r="A163" s="20">
        <v>10</v>
      </c>
      <c r="B163" s="20"/>
      <c r="C163" s="30" t="s">
        <v>131</v>
      </c>
      <c r="D163" s="20"/>
      <c r="E163" s="20"/>
      <c r="F163" s="20"/>
      <c r="G163" s="20"/>
      <c r="H163" s="3"/>
    </row>
    <row r="164" spans="1:8" ht="48.75" customHeight="1">
      <c r="A164" s="20"/>
      <c r="B164" s="20"/>
      <c r="C164" s="102" t="s">
        <v>3</v>
      </c>
      <c r="D164" s="102"/>
      <c r="E164" s="102"/>
      <c r="F164" s="102"/>
      <c r="G164" s="102"/>
      <c r="H164" s="3"/>
    </row>
    <row r="165" spans="1:8" ht="15">
      <c r="A165" s="3"/>
      <c r="B165" s="3"/>
      <c r="C165" s="3"/>
      <c r="D165" s="3"/>
      <c r="E165" s="3"/>
      <c r="F165" s="3"/>
      <c r="G165" s="3"/>
      <c r="H165" s="3"/>
    </row>
    <row r="166" spans="1:8" ht="15.75">
      <c r="A166" s="20">
        <v>11</v>
      </c>
      <c r="B166" s="20"/>
      <c r="C166" s="30" t="s">
        <v>132</v>
      </c>
      <c r="D166" s="20"/>
      <c r="E166" s="20"/>
      <c r="F166" s="20"/>
      <c r="G166" s="20"/>
      <c r="H166" s="3"/>
    </row>
    <row r="167" spans="1:8" ht="63.75" customHeight="1">
      <c r="A167" s="20"/>
      <c r="B167" s="20"/>
      <c r="C167" s="102" t="s">
        <v>6</v>
      </c>
      <c r="D167" s="102"/>
      <c r="E167" s="102"/>
      <c r="F167" s="102"/>
      <c r="G167" s="102"/>
      <c r="H167" s="3"/>
    </row>
    <row r="168" spans="1:8" ht="15.75" hidden="1">
      <c r="A168" s="20"/>
      <c r="B168" s="20"/>
      <c r="C168" s="20"/>
      <c r="D168" s="20"/>
      <c r="E168" s="20"/>
      <c r="F168" s="20"/>
      <c r="G168" s="20"/>
      <c r="H168" s="3"/>
    </row>
    <row r="169" spans="1:8" ht="33.75" customHeight="1">
      <c r="A169" s="20"/>
      <c r="B169" s="20"/>
      <c r="C169" s="102" t="s">
        <v>30</v>
      </c>
      <c r="D169" s="102"/>
      <c r="E169" s="102"/>
      <c r="F169" s="102"/>
      <c r="G169" s="102"/>
      <c r="H169" s="3"/>
    </row>
    <row r="170" spans="1:8" ht="49.5" customHeight="1">
      <c r="A170" s="20"/>
      <c r="B170" s="20"/>
      <c r="C170" s="102" t="s">
        <v>33</v>
      </c>
      <c r="D170" s="102"/>
      <c r="E170" s="102"/>
      <c r="F170" s="102"/>
      <c r="G170" s="102"/>
      <c r="H170" s="3"/>
    </row>
    <row r="171" spans="1:8" ht="15.75">
      <c r="A171" s="20"/>
      <c r="B171" s="20"/>
      <c r="C171" s="20"/>
      <c r="D171" s="20"/>
      <c r="E171" s="20"/>
      <c r="F171" s="20"/>
      <c r="G171" s="20"/>
      <c r="H171" s="3"/>
    </row>
    <row r="172" spans="1:8" ht="15.75">
      <c r="A172" s="20">
        <v>12</v>
      </c>
      <c r="B172" s="20"/>
      <c r="C172" s="30" t="s">
        <v>171</v>
      </c>
      <c r="D172" s="20"/>
      <c r="E172" s="20"/>
      <c r="F172" s="20"/>
      <c r="G172" s="20"/>
      <c r="H172" s="3"/>
    </row>
    <row r="173" spans="1:8" ht="15.75">
      <c r="A173" s="20"/>
      <c r="B173" s="20"/>
      <c r="C173" s="20" t="s">
        <v>167</v>
      </c>
      <c r="D173" s="20"/>
      <c r="E173" s="20"/>
      <c r="F173" s="20"/>
      <c r="G173" s="20"/>
      <c r="H173" s="3"/>
    </row>
    <row r="174" spans="1:8" ht="15.75">
      <c r="A174" s="20"/>
      <c r="B174" s="20"/>
      <c r="C174" s="20"/>
      <c r="D174" s="20"/>
      <c r="E174" s="36" t="s">
        <v>170</v>
      </c>
      <c r="F174" s="20"/>
      <c r="G174" s="20"/>
      <c r="H174" s="3"/>
    </row>
    <row r="175" spans="1:8" ht="15.75">
      <c r="A175" s="20"/>
      <c r="B175" s="20"/>
      <c r="C175" s="30" t="s">
        <v>31</v>
      </c>
      <c r="D175" s="20"/>
      <c r="E175" s="36"/>
      <c r="F175" s="20"/>
      <c r="G175" s="20"/>
      <c r="H175" s="3"/>
    </row>
    <row r="176" spans="1:8" ht="15.75">
      <c r="A176" s="20"/>
      <c r="B176" s="20"/>
      <c r="C176" s="30" t="s">
        <v>165</v>
      </c>
      <c r="D176" s="20"/>
      <c r="E176" s="36"/>
      <c r="F176" s="20"/>
      <c r="G176" s="20"/>
      <c r="H176" s="3"/>
    </row>
    <row r="177" spans="1:8" ht="15.75">
      <c r="A177" s="20"/>
      <c r="B177" s="20"/>
      <c r="C177" s="31" t="s">
        <v>133</v>
      </c>
      <c r="D177" s="20"/>
      <c r="E177" s="64">
        <v>350000</v>
      </c>
      <c r="F177" s="20"/>
      <c r="G177" s="20"/>
      <c r="H177" s="3"/>
    </row>
    <row r="178" spans="1:8" ht="15.75">
      <c r="A178" s="20"/>
      <c r="B178" s="20"/>
      <c r="C178" s="31" t="s">
        <v>134</v>
      </c>
      <c r="D178" s="20"/>
      <c r="E178" s="61">
        <v>262000</v>
      </c>
      <c r="F178" s="20"/>
      <c r="G178" s="20"/>
      <c r="H178" s="3"/>
    </row>
    <row r="179" spans="1:8" ht="15.75">
      <c r="A179" s="20"/>
      <c r="B179" s="20"/>
      <c r="C179" s="58" t="s">
        <v>135</v>
      </c>
      <c r="D179" s="20"/>
      <c r="E179" s="61">
        <v>78000</v>
      </c>
      <c r="F179" s="20"/>
      <c r="G179" s="20"/>
      <c r="H179" s="3"/>
    </row>
    <row r="180" spans="1:8" ht="15.75">
      <c r="A180" s="20"/>
      <c r="B180" s="20"/>
      <c r="C180" s="31" t="s">
        <v>49</v>
      </c>
      <c r="D180" s="20"/>
      <c r="E180" s="62">
        <v>7219</v>
      </c>
      <c r="F180" s="20"/>
      <c r="G180" s="20"/>
      <c r="H180" s="3"/>
    </row>
    <row r="181" spans="1:8" ht="15.75">
      <c r="A181" s="20"/>
      <c r="B181" s="20"/>
      <c r="C181" s="20"/>
      <c r="D181" s="20"/>
      <c r="E181" s="37">
        <f>SUM(E177:E180)</f>
        <v>697219</v>
      </c>
      <c r="F181" s="20"/>
      <c r="G181" s="20"/>
      <c r="H181" s="3"/>
    </row>
    <row r="182" spans="1:8" ht="15.75">
      <c r="A182" s="20"/>
      <c r="B182" s="20"/>
      <c r="C182" s="30" t="s">
        <v>34</v>
      </c>
      <c r="D182" s="20"/>
      <c r="F182" s="20"/>
      <c r="G182" s="20"/>
      <c r="H182" s="3"/>
    </row>
    <row r="183" spans="1:8" ht="15.75">
      <c r="A183" s="20"/>
      <c r="B183" s="20"/>
      <c r="C183" s="31" t="s">
        <v>49</v>
      </c>
      <c r="D183" s="20"/>
      <c r="E183" s="36">
        <v>265250</v>
      </c>
      <c r="F183" s="20"/>
      <c r="G183" s="20"/>
      <c r="H183" s="3"/>
    </row>
    <row r="184" spans="1:8" ht="15.75">
      <c r="A184" s="20"/>
      <c r="B184" s="20"/>
      <c r="C184" s="31"/>
      <c r="D184" s="20"/>
      <c r="E184" s="39"/>
      <c r="F184" s="20"/>
      <c r="G184" s="20"/>
      <c r="H184" s="3"/>
    </row>
    <row r="185" spans="1:8" ht="15.75">
      <c r="A185" s="20"/>
      <c r="B185" s="20"/>
      <c r="C185" s="38" t="s">
        <v>36</v>
      </c>
      <c r="D185" s="20"/>
      <c r="E185" s="36"/>
      <c r="F185" s="20"/>
      <c r="G185" s="20"/>
      <c r="H185" s="3"/>
    </row>
    <row r="186" spans="1:8" ht="15.75">
      <c r="A186" s="20"/>
      <c r="B186" s="20"/>
      <c r="C186" s="31" t="s">
        <v>32</v>
      </c>
      <c r="D186" s="20"/>
      <c r="E186" s="36">
        <v>618</v>
      </c>
      <c r="F186" s="20"/>
      <c r="G186" s="20"/>
      <c r="H186" s="3"/>
    </row>
    <row r="187" spans="1:8" ht="16.5" thickBot="1">
      <c r="A187" s="20"/>
      <c r="B187" s="20"/>
      <c r="C187" s="9" t="s">
        <v>146</v>
      </c>
      <c r="D187" s="20"/>
      <c r="E187" s="41">
        <f>E186+E183+E181</f>
        <v>963087</v>
      </c>
      <c r="F187" s="20"/>
      <c r="G187" s="20"/>
      <c r="H187" s="16"/>
    </row>
    <row r="188" spans="1:8" ht="16.5" thickTop="1">
      <c r="A188" s="20"/>
      <c r="B188" s="20"/>
      <c r="C188" s="20"/>
      <c r="D188" s="20"/>
      <c r="E188" s="40"/>
      <c r="F188" s="20"/>
      <c r="G188" s="20"/>
      <c r="H188" s="3"/>
    </row>
    <row r="189" spans="1:8" ht="15.75">
      <c r="A189" s="20"/>
      <c r="B189" s="20"/>
      <c r="C189" s="30" t="s">
        <v>29</v>
      </c>
      <c r="D189" s="20"/>
      <c r="E189" s="40"/>
      <c r="F189" s="20"/>
      <c r="G189" s="20"/>
      <c r="H189" s="3"/>
    </row>
    <row r="190" spans="1:8" ht="15.75">
      <c r="A190" s="20"/>
      <c r="B190" s="20"/>
      <c r="C190" s="30" t="s">
        <v>35</v>
      </c>
      <c r="D190" s="20"/>
      <c r="E190" s="40"/>
      <c r="F190" s="20"/>
      <c r="G190" s="20"/>
      <c r="H190" s="3"/>
    </row>
    <row r="191" spans="1:8" ht="15.75">
      <c r="A191" s="20"/>
      <c r="B191" s="20"/>
      <c r="C191" s="31" t="s">
        <v>50</v>
      </c>
      <c r="D191" s="20"/>
      <c r="E191" s="59">
        <v>114111</v>
      </c>
      <c r="F191" s="20"/>
      <c r="G191" s="20"/>
      <c r="H191" s="3"/>
    </row>
    <row r="192" spans="1:8" ht="15.75">
      <c r="A192" s="20"/>
      <c r="B192" s="20"/>
      <c r="C192" s="31" t="s">
        <v>135</v>
      </c>
      <c r="D192" s="20"/>
      <c r="E192" s="60">
        <v>13000</v>
      </c>
      <c r="F192" s="20"/>
      <c r="G192" s="20"/>
      <c r="H192" s="3"/>
    </row>
    <row r="193" spans="1:8" ht="15.75">
      <c r="A193" s="20"/>
      <c r="B193" s="20"/>
      <c r="C193" s="31" t="s">
        <v>49</v>
      </c>
      <c r="D193" s="20"/>
      <c r="E193" s="61">
        <v>2124</v>
      </c>
      <c r="F193" s="20"/>
      <c r="G193" s="20"/>
      <c r="H193" s="3"/>
    </row>
    <row r="194" spans="1:8" ht="15.75" hidden="1">
      <c r="A194" s="20"/>
      <c r="B194" s="20"/>
      <c r="C194" s="31"/>
      <c r="D194" s="20"/>
      <c r="E194" s="62"/>
      <c r="F194" s="20"/>
      <c r="G194" s="20"/>
      <c r="H194" s="3"/>
    </row>
    <row r="195" spans="1:8" ht="15.75">
      <c r="A195" s="20"/>
      <c r="B195" s="20"/>
      <c r="C195" s="20"/>
      <c r="D195" s="20"/>
      <c r="E195" s="42">
        <f>SUM(E191:E194)</f>
        <v>129235</v>
      </c>
      <c r="F195" s="20"/>
      <c r="G195" s="20"/>
      <c r="H195" s="3"/>
    </row>
    <row r="196" spans="1:8" ht="15.75">
      <c r="A196" s="20"/>
      <c r="B196" s="20"/>
      <c r="C196" s="30"/>
      <c r="D196" s="20"/>
      <c r="E196" s="40"/>
      <c r="F196" s="20"/>
      <c r="G196" s="20"/>
      <c r="H196" s="3"/>
    </row>
    <row r="197" spans="1:8" ht="15.75">
      <c r="A197" s="20"/>
      <c r="B197" s="20"/>
      <c r="C197" s="30" t="s">
        <v>34</v>
      </c>
      <c r="D197" s="20"/>
      <c r="E197" s="40"/>
      <c r="F197" s="20"/>
      <c r="G197" s="20"/>
      <c r="H197" s="3"/>
    </row>
    <row r="198" spans="1:8" ht="15.75">
      <c r="A198" s="20"/>
      <c r="B198" s="20"/>
      <c r="C198" s="31" t="s">
        <v>136</v>
      </c>
      <c r="D198" s="20"/>
      <c r="E198" s="59">
        <v>87795</v>
      </c>
      <c r="F198" s="20"/>
      <c r="G198" s="20"/>
      <c r="H198" s="3"/>
    </row>
    <row r="199" spans="1:8" ht="15.75">
      <c r="A199" s="20"/>
      <c r="B199" s="20"/>
      <c r="C199" s="31" t="s">
        <v>137</v>
      </c>
      <c r="D199" s="20"/>
      <c r="E199" s="60">
        <v>92710</v>
      </c>
      <c r="F199" s="20"/>
      <c r="G199" s="20"/>
      <c r="H199" s="3"/>
    </row>
    <row r="200" spans="1:8" ht="15.75">
      <c r="A200" s="20"/>
      <c r="B200" s="20"/>
      <c r="C200" s="31" t="s">
        <v>138</v>
      </c>
      <c r="D200" s="20"/>
      <c r="E200" s="60">
        <v>181500</v>
      </c>
      <c r="F200" s="20"/>
      <c r="G200" s="20"/>
      <c r="H200" s="3"/>
    </row>
    <row r="201" spans="1:8" ht="15.75">
      <c r="A201" s="20"/>
      <c r="B201" s="20"/>
      <c r="C201" s="31" t="s">
        <v>154</v>
      </c>
      <c r="D201" s="20"/>
      <c r="E201" s="63">
        <v>108500</v>
      </c>
      <c r="F201" s="20"/>
      <c r="G201" s="20"/>
      <c r="H201" s="3"/>
    </row>
    <row r="202" spans="1:8" ht="15.75">
      <c r="A202" s="20"/>
      <c r="B202" s="20"/>
      <c r="C202" s="20"/>
      <c r="D202" s="20"/>
      <c r="E202" s="42">
        <f>SUM(E198:E201)</f>
        <v>470505</v>
      </c>
      <c r="F202" s="20"/>
      <c r="G202" s="20"/>
      <c r="H202" s="3"/>
    </row>
    <row r="203" spans="1:8" ht="15.75">
      <c r="A203" s="20"/>
      <c r="B203" s="20"/>
      <c r="C203" s="38" t="s">
        <v>36</v>
      </c>
      <c r="D203" s="20"/>
      <c r="E203" s="66"/>
      <c r="F203" s="20"/>
      <c r="G203" s="26"/>
      <c r="H203" s="16"/>
    </row>
    <row r="204" spans="1:8" ht="15.75">
      <c r="A204" s="20"/>
      <c r="B204" s="20"/>
      <c r="C204" s="31" t="s">
        <v>32</v>
      </c>
      <c r="D204" s="20"/>
      <c r="E204" s="26">
        <v>69</v>
      </c>
      <c r="F204" s="20"/>
      <c r="G204" s="26"/>
      <c r="H204" s="15"/>
    </row>
    <row r="205" spans="1:8" ht="16.5" thickBot="1">
      <c r="A205" s="20"/>
      <c r="B205" s="20"/>
      <c r="C205" s="20" t="s">
        <v>139</v>
      </c>
      <c r="D205" s="20"/>
      <c r="E205" s="41">
        <f>SUM(E202:E204)+E195</f>
        <v>599809</v>
      </c>
      <c r="F205" s="20"/>
      <c r="G205" s="26"/>
      <c r="H205" s="15"/>
    </row>
    <row r="206" spans="1:8" ht="16.5" thickTop="1">
      <c r="A206" s="20"/>
      <c r="B206" s="20"/>
      <c r="C206" s="20"/>
      <c r="D206" s="20"/>
      <c r="E206" s="20"/>
      <c r="F206" s="20"/>
      <c r="G206" s="20"/>
      <c r="H206" s="15"/>
    </row>
    <row r="207" spans="1:8" ht="15.75">
      <c r="A207" s="20">
        <v>13</v>
      </c>
      <c r="B207" s="20"/>
      <c r="C207" s="30" t="s">
        <v>140</v>
      </c>
      <c r="D207" s="20"/>
      <c r="E207" s="20"/>
      <c r="F207" s="20"/>
      <c r="G207" s="20"/>
      <c r="H207" s="15"/>
    </row>
    <row r="208" spans="1:8" ht="15.75">
      <c r="A208" s="20"/>
      <c r="B208" s="20"/>
      <c r="C208" s="102" t="s">
        <v>202</v>
      </c>
      <c r="D208" s="102"/>
      <c r="E208" s="102"/>
      <c r="F208" s="102"/>
      <c r="G208" s="102"/>
      <c r="H208" s="15"/>
    </row>
    <row r="209" spans="1:8" ht="15.75">
      <c r="A209" s="20"/>
      <c r="B209" s="20"/>
      <c r="C209" s="20" t="s">
        <v>208</v>
      </c>
      <c r="D209" s="20"/>
      <c r="E209" s="20"/>
      <c r="F209" s="20"/>
      <c r="G209" s="20"/>
      <c r="H209" s="3"/>
    </row>
    <row r="210" spans="1:8" ht="15.75">
      <c r="A210" s="20">
        <v>14</v>
      </c>
      <c r="B210" s="20"/>
      <c r="C210" s="30" t="s">
        <v>141</v>
      </c>
      <c r="D210" s="20"/>
      <c r="E210" s="20"/>
      <c r="F210" s="20"/>
      <c r="G210" s="20"/>
      <c r="H210" s="3"/>
    </row>
    <row r="211" spans="1:8" ht="13.5" customHeight="1">
      <c r="A211" s="20"/>
      <c r="B211" s="20"/>
      <c r="C211" s="102" t="s">
        <v>27</v>
      </c>
      <c r="D211" s="102"/>
      <c r="E211" s="102"/>
      <c r="F211" s="102"/>
      <c r="G211" s="102"/>
      <c r="H211" s="3"/>
    </row>
    <row r="212" spans="1:8" ht="15.75">
      <c r="A212" s="20"/>
      <c r="B212" s="20"/>
      <c r="C212" s="20"/>
      <c r="D212" s="20"/>
      <c r="E212" s="20"/>
      <c r="F212" s="20"/>
      <c r="G212" s="20"/>
      <c r="H212" s="3"/>
    </row>
    <row r="213" spans="1:8" ht="15.75">
      <c r="A213" s="20">
        <v>15</v>
      </c>
      <c r="B213" s="20"/>
      <c r="C213" s="30" t="s">
        <v>142</v>
      </c>
      <c r="D213" s="20"/>
      <c r="E213" s="20"/>
      <c r="F213" s="20"/>
      <c r="G213" s="20"/>
      <c r="H213" s="3"/>
    </row>
    <row r="214" spans="1:8" ht="81" customHeight="1">
      <c r="A214" s="20"/>
      <c r="B214" s="20"/>
      <c r="C214" s="102" t="s">
        <v>10</v>
      </c>
      <c r="D214" s="102"/>
      <c r="E214" s="102"/>
      <c r="F214" s="102"/>
      <c r="G214" s="102"/>
      <c r="H214" s="3"/>
    </row>
    <row r="215" spans="1:8" ht="15.75">
      <c r="A215" s="20"/>
      <c r="B215" s="20"/>
      <c r="C215" s="20"/>
      <c r="D215" s="20"/>
      <c r="E215" s="20"/>
      <c r="F215" s="20"/>
      <c r="G215" s="20"/>
      <c r="H215" s="3"/>
    </row>
    <row r="216" spans="1:8" ht="15.75">
      <c r="A216" s="20">
        <v>16</v>
      </c>
      <c r="B216" s="20"/>
      <c r="C216" s="30" t="s">
        <v>166</v>
      </c>
      <c r="D216" s="20"/>
      <c r="E216" s="20"/>
      <c r="F216" s="20"/>
      <c r="G216" s="20"/>
      <c r="H216" s="3"/>
    </row>
    <row r="217" spans="1:8" ht="15.75">
      <c r="A217" s="20"/>
      <c r="B217" s="20"/>
      <c r="C217" s="20" t="s">
        <v>42</v>
      </c>
      <c r="D217" s="20"/>
      <c r="E217" s="20"/>
      <c r="F217" s="20"/>
      <c r="G217" s="20"/>
      <c r="H217" s="3"/>
    </row>
    <row r="218" spans="1:8" ht="15.75">
      <c r="A218" s="20"/>
      <c r="B218" s="20"/>
      <c r="C218" s="20"/>
      <c r="D218" s="20"/>
      <c r="E218" s="9"/>
      <c r="F218" s="43" t="s">
        <v>147</v>
      </c>
      <c r="G218" s="25"/>
      <c r="H218" s="3"/>
    </row>
    <row r="219" spans="1:8" ht="31.5">
      <c r="A219" s="20"/>
      <c r="B219" s="20"/>
      <c r="C219" s="20"/>
      <c r="D219" s="20"/>
      <c r="E219" s="25" t="s">
        <v>190</v>
      </c>
      <c r="F219" s="25"/>
      <c r="G219" s="44" t="s">
        <v>40</v>
      </c>
      <c r="H219" s="6"/>
    </row>
    <row r="220" spans="1:8" ht="15.75">
      <c r="A220" s="20"/>
      <c r="B220" s="20"/>
      <c r="C220" s="20"/>
      <c r="D220" s="20"/>
      <c r="E220" s="25" t="s">
        <v>51</v>
      </c>
      <c r="F220" s="25"/>
      <c r="G220" s="25" t="s">
        <v>51</v>
      </c>
      <c r="H220" s="6"/>
    </row>
    <row r="221" spans="1:8" ht="15.75">
      <c r="A221" s="20"/>
      <c r="B221" s="20"/>
      <c r="C221" s="30" t="s">
        <v>181</v>
      </c>
      <c r="D221" s="20"/>
      <c r="E221" s="20"/>
      <c r="F221" s="20"/>
      <c r="G221" s="20"/>
      <c r="H221" s="3"/>
    </row>
    <row r="222" spans="1:8" ht="6" customHeight="1">
      <c r="A222" s="20"/>
      <c r="B222" s="20"/>
      <c r="C222" s="20"/>
      <c r="D222" s="20"/>
      <c r="E222" s="20"/>
      <c r="F222" s="20"/>
      <c r="G222" s="20"/>
      <c r="H222" s="3"/>
    </row>
    <row r="223" spans="1:8" ht="15.75">
      <c r="A223" s="20"/>
      <c r="B223" s="20"/>
      <c r="C223" s="20" t="s">
        <v>192</v>
      </c>
      <c r="D223" s="20"/>
      <c r="E223" s="45">
        <v>823957</v>
      </c>
      <c r="F223" s="20"/>
      <c r="G223" s="45">
        <v>-1697.2642935112199</v>
      </c>
      <c r="H223" s="3"/>
    </row>
    <row r="224" spans="1:8" ht="15.75">
      <c r="A224" s="20"/>
      <c r="B224" s="20"/>
      <c r="C224" s="20" t="s">
        <v>193</v>
      </c>
      <c r="D224" s="20"/>
      <c r="E224" s="45">
        <v>233748</v>
      </c>
      <c r="F224" s="20"/>
      <c r="G224" s="45">
        <v>6921.204404177883</v>
      </c>
      <c r="H224" s="3"/>
    </row>
    <row r="225" spans="1:8" ht="15.75">
      <c r="A225" s="20"/>
      <c r="B225" s="20"/>
      <c r="C225" s="20" t="s">
        <v>194</v>
      </c>
      <c r="D225" s="20"/>
      <c r="E225" s="45">
        <v>168362</v>
      </c>
      <c r="F225" s="20"/>
      <c r="G225" s="45">
        <v>2226.4930999999997</v>
      </c>
      <c r="H225" s="3"/>
    </row>
    <row r="226" spans="1:8" ht="15.75">
      <c r="A226" s="20"/>
      <c r="B226" s="20"/>
      <c r="C226" s="20" t="s">
        <v>195</v>
      </c>
      <c r="D226" s="20"/>
      <c r="E226" s="45">
        <v>7007.9</v>
      </c>
      <c r="F226" s="20"/>
      <c r="G226" s="45">
        <v>1826.9959999999992</v>
      </c>
      <c r="H226" s="3"/>
    </row>
    <row r="227" spans="1:8" ht="16.5" thickBot="1">
      <c r="A227" s="20"/>
      <c r="B227" s="20"/>
      <c r="C227" s="20"/>
      <c r="D227" s="20"/>
      <c r="E227" s="46">
        <f>SUM(E223:E226)</f>
        <v>1233074.9</v>
      </c>
      <c r="F227" s="20"/>
      <c r="G227" s="65">
        <f>SUM(G223:G226)</f>
        <v>9277.429210666662</v>
      </c>
      <c r="H227" s="3"/>
    </row>
    <row r="228" spans="1:8" ht="16.5" thickTop="1">
      <c r="A228" s="20"/>
      <c r="B228" s="20"/>
      <c r="C228" s="20" t="s">
        <v>196</v>
      </c>
      <c r="D228" s="20"/>
      <c r="E228" s="45">
        <v>-231784</v>
      </c>
      <c r="F228" s="20"/>
      <c r="G228" s="20"/>
      <c r="H228" s="3"/>
    </row>
    <row r="229" spans="1:8" ht="16.5" thickBot="1">
      <c r="A229" s="20"/>
      <c r="B229" s="20"/>
      <c r="C229" s="20"/>
      <c r="D229" s="20"/>
      <c r="E229" s="65">
        <f>E228+E227</f>
        <v>1001290.8999999999</v>
      </c>
      <c r="F229" s="20"/>
      <c r="G229" s="20"/>
      <c r="H229" s="3"/>
    </row>
    <row r="230" spans="1:8" ht="16.5" thickTop="1">
      <c r="A230" s="20"/>
      <c r="B230" s="20"/>
      <c r="C230" s="20"/>
      <c r="D230" s="20"/>
      <c r="E230" s="20"/>
      <c r="F230" s="20"/>
      <c r="G230" s="20"/>
      <c r="H230" s="3"/>
    </row>
    <row r="231" spans="1:8" ht="15.75">
      <c r="A231" s="20"/>
      <c r="B231" s="20"/>
      <c r="C231" s="30" t="s">
        <v>182</v>
      </c>
      <c r="D231" s="20"/>
      <c r="E231" s="20"/>
      <c r="F231" s="20"/>
      <c r="G231" s="20"/>
      <c r="H231" s="3"/>
    </row>
    <row r="232" spans="1:8" ht="7.5" customHeight="1">
      <c r="A232" s="20"/>
      <c r="B232" s="20"/>
      <c r="C232" s="20"/>
      <c r="D232" s="20"/>
      <c r="E232" s="20"/>
      <c r="F232" s="20"/>
      <c r="G232" s="20"/>
      <c r="H232" s="3"/>
    </row>
    <row r="233" spans="1:8" ht="15.75">
      <c r="A233" s="20"/>
      <c r="B233" s="20"/>
      <c r="C233" s="20" t="s">
        <v>179</v>
      </c>
      <c r="D233" s="20"/>
      <c r="E233" s="45">
        <v>989058.9</v>
      </c>
      <c r="F233" s="20"/>
      <c r="G233" s="45">
        <v>-4092.063889333338</v>
      </c>
      <c r="H233" s="3"/>
    </row>
    <row r="234" spans="1:8" ht="15.75">
      <c r="A234" s="20"/>
      <c r="B234" s="20"/>
      <c r="C234" s="20" t="s">
        <v>197</v>
      </c>
      <c r="D234" s="20"/>
      <c r="E234" s="45">
        <v>240261</v>
      </c>
      <c r="F234" s="20"/>
      <c r="G234" s="45">
        <v>14668.4931</v>
      </c>
      <c r="H234" s="3"/>
    </row>
    <row r="235" spans="1:8" ht="15.75">
      <c r="A235" s="20"/>
      <c r="B235" s="20"/>
      <c r="C235" s="20" t="s">
        <v>198</v>
      </c>
      <c r="D235" s="20"/>
      <c r="E235" s="45">
        <v>3755</v>
      </c>
      <c r="F235" s="20"/>
      <c r="G235" s="45">
        <v>-1299</v>
      </c>
      <c r="H235" s="3"/>
    </row>
    <row r="236" spans="1:8" ht="16.5" thickBot="1">
      <c r="A236" s="20"/>
      <c r="B236" s="20"/>
      <c r="C236" s="20"/>
      <c r="D236" s="20"/>
      <c r="E236" s="65">
        <f>SUM(E233:E235)</f>
        <v>1233074.9</v>
      </c>
      <c r="F236" s="20"/>
      <c r="G236" s="65">
        <f>SUM(G233:G235)</f>
        <v>9277.429210666662</v>
      </c>
      <c r="H236" s="3"/>
    </row>
    <row r="237" spans="1:8" ht="16.5" thickTop="1">
      <c r="A237" s="20"/>
      <c r="B237" s="20"/>
      <c r="C237" s="20"/>
      <c r="D237" s="20"/>
      <c r="E237" s="20"/>
      <c r="F237" s="20"/>
      <c r="G237" s="20"/>
      <c r="H237" s="3"/>
    </row>
    <row r="238" spans="1:8" ht="15.75">
      <c r="A238" s="20">
        <v>17</v>
      </c>
      <c r="B238" s="20"/>
      <c r="C238" s="30" t="s">
        <v>180</v>
      </c>
      <c r="D238" s="20"/>
      <c r="E238" s="20"/>
      <c r="F238" s="20"/>
      <c r="G238" s="20"/>
      <c r="H238" s="3"/>
    </row>
    <row r="239" spans="1:8" ht="33" customHeight="1">
      <c r="A239" s="20"/>
      <c r="B239" s="20"/>
      <c r="C239" s="102" t="s">
        <v>172</v>
      </c>
      <c r="D239" s="102"/>
      <c r="E239" s="102"/>
      <c r="F239" s="102"/>
      <c r="G239" s="102"/>
      <c r="H239" s="3"/>
    </row>
    <row r="240" spans="1:8" ht="15.75">
      <c r="A240" s="20"/>
      <c r="B240" s="20"/>
      <c r="C240" s="20"/>
      <c r="D240" s="20"/>
      <c r="E240" s="20"/>
      <c r="F240" s="20"/>
      <c r="G240" s="20"/>
      <c r="H240" s="3"/>
    </row>
    <row r="241" spans="1:8" ht="15.75">
      <c r="A241" s="20">
        <v>18</v>
      </c>
      <c r="B241" s="20"/>
      <c r="C241" s="30" t="s">
        <v>143</v>
      </c>
      <c r="D241" s="20"/>
      <c r="E241" s="20"/>
      <c r="F241" s="20"/>
      <c r="G241" s="20"/>
      <c r="H241" s="3"/>
    </row>
    <row r="242" spans="1:8" ht="78.75" customHeight="1">
      <c r="A242" s="20"/>
      <c r="B242" s="20"/>
      <c r="C242" s="102" t="s">
        <v>11</v>
      </c>
      <c r="D242" s="102"/>
      <c r="E242" s="102"/>
      <c r="F242" s="102"/>
      <c r="G242" s="102"/>
      <c r="H242" s="14"/>
    </row>
    <row r="243" spans="1:8" ht="15.75">
      <c r="A243" s="20"/>
      <c r="B243" s="20"/>
      <c r="C243" s="20"/>
      <c r="D243" s="20"/>
      <c r="E243" s="20"/>
      <c r="F243" s="20"/>
      <c r="G243" s="20"/>
      <c r="H243" s="3"/>
    </row>
    <row r="244" spans="1:8" ht="15.75">
      <c r="A244" s="20">
        <v>19</v>
      </c>
      <c r="B244" s="20"/>
      <c r="C244" s="30" t="s">
        <v>144</v>
      </c>
      <c r="D244" s="20"/>
      <c r="E244" s="20"/>
      <c r="F244" s="20"/>
      <c r="G244" s="20"/>
      <c r="H244" s="3"/>
    </row>
    <row r="245" spans="1:8" ht="94.5" customHeight="1">
      <c r="A245" s="20"/>
      <c r="B245" s="20"/>
      <c r="C245" s="102" t="s">
        <v>12</v>
      </c>
      <c r="D245" s="102"/>
      <c r="E245" s="102"/>
      <c r="F245" s="102"/>
      <c r="G245" s="102"/>
      <c r="H245" s="14"/>
    </row>
    <row r="246" spans="1:8" ht="15.75">
      <c r="A246" s="20"/>
      <c r="B246" s="20"/>
      <c r="C246" s="20"/>
      <c r="D246" s="20"/>
      <c r="E246" s="20"/>
      <c r="F246" s="20"/>
      <c r="G246" s="20"/>
      <c r="H246" s="3"/>
    </row>
    <row r="247" spans="1:8" ht="15.75">
      <c r="A247" s="20">
        <v>20</v>
      </c>
      <c r="B247" s="20"/>
      <c r="C247" s="30" t="s">
        <v>183</v>
      </c>
      <c r="D247" s="20"/>
      <c r="E247" s="20"/>
      <c r="F247" s="20"/>
      <c r="G247" s="20"/>
      <c r="H247" s="3"/>
    </row>
    <row r="248" spans="1:8" ht="48.75" customHeight="1">
      <c r="A248" s="20"/>
      <c r="B248" s="20"/>
      <c r="C248" s="102" t="s">
        <v>13</v>
      </c>
      <c r="D248" s="102"/>
      <c r="E248" s="102"/>
      <c r="F248" s="102"/>
      <c r="G248" s="102"/>
      <c r="H248" s="3"/>
    </row>
    <row r="249" spans="1:8" ht="15.75">
      <c r="A249" s="20"/>
      <c r="B249" s="20"/>
      <c r="C249" s="20"/>
      <c r="D249" s="20"/>
      <c r="E249" s="20"/>
      <c r="F249" s="20"/>
      <c r="G249" s="20"/>
      <c r="H249" s="3"/>
    </row>
    <row r="250" spans="1:8" ht="15.75">
      <c r="A250" s="20">
        <v>21</v>
      </c>
      <c r="B250" s="20"/>
      <c r="C250" s="30" t="s">
        <v>145</v>
      </c>
      <c r="D250" s="20"/>
      <c r="E250" s="20"/>
      <c r="F250" s="20"/>
      <c r="G250" s="20"/>
      <c r="H250" s="3"/>
    </row>
    <row r="251" spans="1:8" ht="15.75">
      <c r="A251" s="20"/>
      <c r="B251" s="20"/>
      <c r="C251" s="102" t="s">
        <v>201</v>
      </c>
      <c r="D251" s="102"/>
      <c r="E251" s="102"/>
      <c r="F251" s="102"/>
      <c r="G251" s="102"/>
      <c r="H251" s="3"/>
    </row>
    <row r="252" spans="1:8" ht="15.75">
      <c r="A252" s="20"/>
      <c r="B252" s="20"/>
      <c r="C252" s="20"/>
      <c r="D252" s="20"/>
      <c r="E252" s="20"/>
      <c r="F252" s="20"/>
      <c r="G252" s="20"/>
      <c r="H252" s="3"/>
    </row>
    <row r="253" spans="1:8" ht="15.75">
      <c r="A253" s="20">
        <v>22</v>
      </c>
      <c r="B253" s="20"/>
      <c r="C253" s="30" t="s">
        <v>2</v>
      </c>
      <c r="D253" s="20"/>
      <c r="E253" s="20"/>
      <c r="F253" s="20"/>
      <c r="G253" s="20"/>
      <c r="H253" s="3"/>
    </row>
    <row r="254" spans="1:8" ht="33.75" customHeight="1">
      <c r="A254" s="20"/>
      <c r="B254" s="20"/>
      <c r="C254" s="102" t="s">
        <v>4</v>
      </c>
      <c r="D254" s="102"/>
      <c r="E254" s="102"/>
      <c r="F254" s="102"/>
      <c r="G254" s="102"/>
      <c r="H254" s="3"/>
    </row>
    <row r="255" spans="1:8" ht="13.5" customHeight="1">
      <c r="A255" s="20"/>
      <c r="B255" s="20"/>
      <c r="C255" s="20"/>
      <c r="D255" s="20"/>
      <c r="E255" s="20"/>
      <c r="F255" s="20"/>
      <c r="G255" s="20"/>
      <c r="H255" s="3"/>
    </row>
    <row r="256" spans="1:8" ht="15.75">
      <c r="A256" s="20">
        <v>23</v>
      </c>
      <c r="B256" s="20"/>
      <c r="C256" s="30" t="s">
        <v>162</v>
      </c>
      <c r="D256" s="20"/>
      <c r="E256" s="20"/>
      <c r="F256" s="20"/>
      <c r="G256" s="20"/>
      <c r="H256" s="3"/>
    </row>
    <row r="257" spans="1:8" ht="34.5" customHeight="1">
      <c r="A257" s="20"/>
      <c r="B257" s="20"/>
      <c r="C257" s="102" t="s">
        <v>38</v>
      </c>
      <c r="D257" s="102"/>
      <c r="E257" s="102"/>
      <c r="F257" s="102"/>
      <c r="G257" s="102"/>
      <c r="H257" s="3"/>
    </row>
    <row r="258" spans="1:8" ht="13.5" customHeight="1">
      <c r="A258" s="20"/>
      <c r="B258" s="20"/>
      <c r="C258" s="18"/>
      <c r="D258" s="18"/>
      <c r="E258" s="18"/>
      <c r="F258" s="18"/>
      <c r="G258" s="18"/>
      <c r="H258" s="3"/>
    </row>
    <row r="259" spans="1:8" ht="16.5" customHeight="1">
      <c r="A259" s="20">
        <v>24</v>
      </c>
      <c r="B259" s="20"/>
      <c r="C259" s="30" t="s">
        <v>0</v>
      </c>
      <c r="D259" s="18"/>
      <c r="E259" s="18"/>
      <c r="F259" s="18"/>
      <c r="G259" s="18"/>
      <c r="H259" s="3"/>
    </row>
    <row r="260" spans="1:8" ht="63.75" customHeight="1">
      <c r="A260" s="20"/>
      <c r="B260" s="20"/>
      <c r="C260" s="102" t="s">
        <v>1</v>
      </c>
      <c r="D260" s="102"/>
      <c r="E260" s="102"/>
      <c r="F260" s="102"/>
      <c r="G260" s="102"/>
      <c r="H260" s="3"/>
    </row>
    <row r="261" spans="1:8" ht="12" customHeight="1">
      <c r="A261" s="20"/>
      <c r="B261" s="20"/>
      <c r="C261" s="18"/>
      <c r="D261" s="18"/>
      <c r="E261" s="18"/>
      <c r="F261" s="18"/>
      <c r="G261" s="18"/>
      <c r="H261" s="3"/>
    </row>
    <row r="262" spans="1:8" ht="15.75">
      <c r="A262" s="20">
        <v>25</v>
      </c>
      <c r="B262" s="20"/>
      <c r="C262" s="47" t="s">
        <v>155</v>
      </c>
      <c r="D262" s="47"/>
      <c r="E262" s="47"/>
      <c r="F262" s="47"/>
      <c r="G262" s="47"/>
      <c r="H262" s="3"/>
    </row>
    <row r="263" spans="1:8" ht="33" customHeight="1">
      <c r="A263" s="20"/>
      <c r="B263" s="20"/>
      <c r="C263" s="101" t="s">
        <v>7</v>
      </c>
      <c r="D263" s="101"/>
      <c r="E263" s="101"/>
      <c r="F263" s="101"/>
      <c r="G263" s="101"/>
      <c r="H263" s="17"/>
    </row>
    <row r="264" spans="1:8" ht="15.75">
      <c r="A264" s="20"/>
      <c r="B264" s="20"/>
      <c r="C264" s="20"/>
      <c r="D264" s="20"/>
      <c r="E264" s="20"/>
      <c r="F264" s="20"/>
      <c r="G264" s="20"/>
      <c r="H264" s="3"/>
    </row>
    <row r="265" spans="1:8" ht="15.75">
      <c r="A265" s="20"/>
      <c r="B265" s="20"/>
      <c r="C265" s="20"/>
      <c r="D265" s="20"/>
      <c r="E265" s="48"/>
      <c r="F265" s="20"/>
      <c r="G265" s="20"/>
      <c r="H265" s="3"/>
    </row>
    <row r="266" spans="1:8" ht="15.75">
      <c r="A266" s="20"/>
      <c r="B266" s="20"/>
      <c r="C266" s="20"/>
      <c r="D266" s="20"/>
      <c r="E266" s="48"/>
      <c r="F266" s="20"/>
      <c r="G266" s="20"/>
      <c r="H266" s="3"/>
    </row>
    <row r="267" spans="1:8" ht="15.75">
      <c r="A267" s="20"/>
      <c r="B267" s="20"/>
      <c r="C267" s="20"/>
      <c r="D267" s="20"/>
      <c r="E267" s="49"/>
      <c r="F267" s="20"/>
      <c r="G267" s="20"/>
      <c r="H267" s="3"/>
    </row>
    <row r="268" spans="1:8" ht="15.75">
      <c r="A268" s="20"/>
      <c r="B268" s="20"/>
      <c r="C268" s="20"/>
      <c r="D268" s="20"/>
      <c r="E268" s="48"/>
      <c r="F268" s="20"/>
      <c r="G268" s="20"/>
      <c r="H268" s="3"/>
    </row>
    <row r="269" spans="1:8" ht="15.75">
      <c r="A269" s="20"/>
      <c r="B269" s="20"/>
      <c r="C269" s="20"/>
      <c r="D269" s="20"/>
      <c r="E269" s="20"/>
      <c r="F269" s="20"/>
      <c r="G269" s="20"/>
      <c r="H269" s="3"/>
    </row>
    <row r="270" spans="1:8" ht="15.75">
      <c r="A270" s="20"/>
      <c r="B270" s="20"/>
      <c r="C270" s="20"/>
      <c r="D270" s="20"/>
      <c r="E270" s="20"/>
      <c r="F270" s="20"/>
      <c r="G270" s="20"/>
      <c r="H270" s="3"/>
    </row>
    <row r="271" spans="1:8" ht="15.75">
      <c r="A271" s="20"/>
      <c r="B271" s="20"/>
      <c r="C271" s="20"/>
      <c r="D271" s="20"/>
      <c r="E271" s="20"/>
      <c r="F271" s="20"/>
      <c r="G271" s="20"/>
      <c r="H271" s="3"/>
    </row>
  </sheetData>
  <mergeCells count="32">
    <mergeCell ref="C111:G111"/>
    <mergeCell ref="C138:G138"/>
    <mergeCell ref="C154:G154"/>
    <mergeCell ref="C155:G155"/>
    <mergeCell ref="C152:G152"/>
    <mergeCell ref="C148:G148"/>
    <mergeCell ref="C151:G151"/>
    <mergeCell ref="C153:G153"/>
    <mergeCell ref="C156:G156"/>
    <mergeCell ref="C157:G157"/>
    <mergeCell ref="C164:G164"/>
    <mergeCell ref="C169:G169"/>
    <mergeCell ref="C161:G161"/>
    <mergeCell ref="C158:G158"/>
    <mergeCell ref="C167:G167"/>
    <mergeCell ref="C260:G260"/>
    <mergeCell ref="C251:G251"/>
    <mergeCell ref="C160:G160"/>
    <mergeCell ref="C214:G214"/>
    <mergeCell ref="C239:G239"/>
    <mergeCell ref="C208:G208"/>
    <mergeCell ref="C170:G170"/>
    <mergeCell ref="C107:G107"/>
    <mergeCell ref="C57:G57"/>
    <mergeCell ref="C263:G263"/>
    <mergeCell ref="C248:G248"/>
    <mergeCell ref="C211:G211"/>
    <mergeCell ref="C242:G242"/>
    <mergeCell ref="C245:G245"/>
    <mergeCell ref="C257:G257"/>
    <mergeCell ref="C254:G254"/>
    <mergeCell ref="C159:G159"/>
  </mergeCells>
  <printOptions horizontalCentered="1"/>
  <pageMargins left="0.5" right="0.25" top="0.6" bottom="0.4" header="0.5" footer="0.35"/>
  <pageSetup horizontalDpi="600" verticalDpi="600" orientation="portrait" paperSize="9" scale="68" r:id="rId1"/>
  <rowBreaks count="5" manualBreakCount="5">
    <brk id="58" max="7" man="1"/>
    <brk id="118" max="7" man="1"/>
    <brk id="158" max="7" man="1"/>
    <brk id="205" max="7" man="1"/>
    <brk id="2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Tze Neng</dc:creator>
  <cp:keywords/>
  <dc:description/>
  <cp:lastModifiedBy>Chin Tze Neng</cp:lastModifiedBy>
  <cp:lastPrinted>2000-01-19T08:46:15Z</cp:lastPrinted>
  <dcterms:created xsi:type="dcterms:W3CDTF">1998-07-03T08:28:34Z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